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wner\Desktop\総会\"/>
    </mc:Choice>
  </mc:AlternateContent>
  <xr:revisionPtr revIDLastSave="0" documentId="13_ncr:1_{E66918E9-82B2-46A7-9DC8-40FE6C26C973}" xr6:coauthVersionLast="47" xr6:coauthVersionMax="47" xr10:uidLastSave="{00000000-0000-0000-0000-000000000000}"/>
  <bookViews>
    <workbookView xWindow="1320" yWindow="3885" windowWidth="19950" windowHeight="13875" activeTab="5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残高確認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8CUax6Gt1+B66dIG8ByzBXD+sHA=="/>
    </ext>
  </extLst>
</workbook>
</file>

<file path=xl/calcChain.xml><?xml version="1.0" encoding="utf-8"?>
<calcChain xmlns="http://schemas.openxmlformats.org/spreadsheetml/2006/main">
  <c r="G15" i="7" l="1"/>
  <c r="D10" i="7"/>
  <c r="D9" i="7"/>
  <c r="D8" i="7"/>
  <c r="D16" i="7" s="1"/>
  <c r="D7" i="7"/>
  <c r="D6" i="7"/>
  <c r="D5" i="7"/>
  <c r="D4" i="7"/>
  <c r="D3" i="7"/>
  <c r="D2" i="7"/>
  <c r="D17" i="7" s="1"/>
  <c r="O31" i="6"/>
  <c r="L25" i="6"/>
  <c r="L30" i="6" s="1"/>
  <c r="O30" i="6" s="1"/>
  <c r="O23" i="6"/>
  <c r="O22" i="6"/>
  <c r="O21" i="6"/>
  <c r="O20" i="6"/>
  <c r="O19" i="6"/>
  <c r="O18" i="6"/>
  <c r="O17" i="6"/>
  <c r="O16" i="6"/>
  <c r="O25" i="6" s="1"/>
  <c r="L14" i="6"/>
  <c r="L29" i="6" s="1"/>
  <c r="O13" i="6"/>
  <c r="O12" i="6"/>
  <c r="O11" i="6"/>
  <c r="O10" i="6"/>
  <c r="O9" i="6"/>
  <c r="O8" i="6"/>
  <c r="O7" i="6"/>
  <c r="O14" i="6" s="1"/>
  <c r="O31" i="5"/>
  <c r="O30" i="5"/>
  <c r="O29" i="5"/>
  <c r="O23" i="5"/>
  <c r="O22" i="5"/>
  <c r="O21" i="5"/>
  <c r="O20" i="5"/>
  <c r="O19" i="5"/>
  <c r="O18" i="5"/>
  <c r="O17" i="5"/>
  <c r="O16" i="5"/>
  <c r="O25" i="5" s="1"/>
  <c r="O13" i="5"/>
  <c r="O12" i="5"/>
  <c r="O11" i="5"/>
  <c r="O10" i="5"/>
  <c r="O14" i="5" s="1"/>
  <c r="O9" i="5"/>
  <c r="O8" i="5"/>
  <c r="O7" i="5"/>
  <c r="D30" i="4"/>
  <c r="O30" i="4" s="1"/>
  <c r="F29" i="4"/>
  <c r="F25" i="4"/>
  <c r="F30" i="4" s="1"/>
  <c r="F31" i="4" s="1"/>
  <c r="D25" i="4"/>
  <c r="O23" i="4"/>
  <c r="O22" i="4"/>
  <c r="O21" i="4"/>
  <c r="O20" i="4"/>
  <c r="O19" i="4"/>
  <c r="O18" i="4"/>
  <c r="O25" i="4" s="1"/>
  <c r="O17" i="4"/>
  <c r="O16" i="4"/>
  <c r="O13" i="4"/>
  <c r="D12" i="4"/>
  <c r="O12" i="4" s="1"/>
  <c r="O11" i="4"/>
  <c r="O10" i="4"/>
  <c r="D10" i="4"/>
  <c r="O9" i="4"/>
  <c r="D9" i="4"/>
  <c r="O8" i="4"/>
  <c r="D8" i="4"/>
  <c r="O7" i="4"/>
  <c r="D7" i="4"/>
  <c r="D29" i="4" s="1"/>
  <c r="L30" i="3"/>
  <c r="F30" i="3"/>
  <c r="O23" i="3"/>
  <c r="O22" i="3"/>
  <c r="O21" i="3"/>
  <c r="O20" i="3"/>
  <c r="O19" i="3"/>
  <c r="O18" i="3"/>
  <c r="O17" i="3"/>
  <c r="D16" i="3"/>
  <c r="D30" i="3" s="1"/>
  <c r="O30" i="3" s="1"/>
  <c r="O13" i="3"/>
  <c r="O12" i="3"/>
  <c r="O11" i="3"/>
  <c r="L10" i="3"/>
  <c r="F10" i="3"/>
  <c r="O10" i="3" s="1"/>
  <c r="D10" i="3"/>
  <c r="L9" i="3"/>
  <c r="F9" i="3"/>
  <c r="O9" i="3" s="1"/>
  <c r="D9" i="3"/>
  <c r="L8" i="3"/>
  <c r="F8" i="3"/>
  <c r="F29" i="3" s="1"/>
  <c r="F31" i="3" s="1"/>
  <c r="D8" i="3"/>
  <c r="D29" i="3" s="1"/>
  <c r="L7" i="3"/>
  <c r="L29" i="3" s="1"/>
  <c r="L31" i="3" s="1"/>
  <c r="F7" i="3"/>
  <c r="F14" i="3" s="1"/>
  <c r="F24" i="3" s="1"/>
  <c r="D7" i="3"/>
  <c r="F6" i="3"/>
  <c r="L31" i="2"/>
  <c r="F30" i="2"/>
  <c r="D30" i="2"/>
  <c r="D29" i="2"/>
  <c r="D31" i="2" s="1"/>
  <c r="L25" i="2"/>
  <c r="F25" i="2"/>
  <c r="D25" i="2"/>
  <c r="O23" i="2"/>
  <c r="O22" i="2"/>
  <c r="O21" i="2"/>
  <c r="O16" i="2"/>
  <c r="F14" i="2"/>
  <c r="O13" i="2"/>
  <c r="O12" i="2"/>
  <c r="O11" i="2"/>
  <c r="L10" i="2"/>
  <c r="D10" i="2"/>
  <c r="O10" i="2" s="1"/>
  <c r="O9" i="2"/>
  <c r="D9" i="2"/>
  <c r="D14" i="2" s="1"/>
  <c r="L8" i="2"/>
  <c r="D8" i="2"/>
  <c r="O8" i="2" s="1"/>
  <c r="L7" i="2"/>
  <c r="F7" i="2"/>
  <c r="F29" i="2" s="1"/>
  <c r="F31" i="2" s="1"/>
  <c r="O6" i="2"/>
  <c r="L6" i="2"/>
  <c r="L14" i="2" s="1"/>
  <c r="F6" i="2"/>
  <c r="F31" i="1"/>
  <c r="L30" i="1"/>
  <c r="J30" i="1"/>
  <c r="F30" i="1"/>
  <c r="H29" i="1"/>
  <c r="H31" i="1" s="1"/>
  <c r="F29" i="1"/>
  <c r="D29" i="1"/>
  <c r="L25" i="1"/>
  <c r="J25" i="1"/>
  <c r="H25" i="1"/>
  <c r="F25" i="1"/>
  <c r="O23" i="1"/>
  <c r="D22" i="1"/>
  <c r="O22" i="1" s="1"/>
  <c r="O21" i="1"/>
  <c r="D16" i="1"/>
  <c r="D30" i="1" s="1"/>
  <c r="J14" i="1"/>
  <c r="F14" i="1"/>
  <c r="D14" i="1"/>
  <c r="D10" i="1"/>
  <c r="H9" i="1"/>
  <c r="O9" i="1" s="1"/>
  <c r="D9" i="1"/>
  <c r="O8" i="1"/>
  <c r="D8" i="1"/>
  <c r="O7" i="1"/>
  <c r="L7" i="1"/>
  <c r="L29" i="1" s="1"/>
  <c r="L31" i="1" s="1"/>
  <c r="J7" i="1"/>
  <c r="J29" i="1" s="1"/>
  <c r="J31" i="1" s="1"/>
  <c r="F7" i="1"/>
  <c r="D7" i="1"/>
  <c r="L6" i="1"/>
  <c r="L14" i="1" s="1"/>
  <c r="J6" i="1"/>
  <c r="H6" i="1"/>
  <c r="H14" i="1" s="1"/>
  <c r="F6" i="1"/>
  <c r="O6" i="1" s="1"/>
  <c r="F25" i="3" l="1"/>
  <c r="L6" i="3"/>
  <c r="L14" i="3" s="1"/>
  <c r="L24" i="3" s="1"/>
  <c r="L25" i="3" s="1"/>
  <c r="D31" i="4"/>
  <c r="O29" i="4"/>
  <c r="L32" i="6"/>
  <c r="O32" i="6" s="1"/>
  <c r="O29" i="6"/>
  <c r="O14" i="4"/>
  <c r="O14" i="1"/>
  <c r="D31" i="3"/>
  <c r="O31" i="3" s="1"/>
  <c r="O32" i="3" s="1"/>
  <c r="O29" i="3"/>
  <c r="D31" i="1"/>
  <c r="O14" i="2"/>
  <c r="D25" i="1"/>
  <c r="O16" i="1" s="1"/>
  <c r="O7" i="2"/>
  <c r="O16" i="3"/>
  <c r="O25" i="3" s="1"/>
  <c r="D14" i="4"/>
  <c r="O8" i="3"/>
  <c r="D25" i="3"/>
  <c r="D12" i="7"/>
  <c r="D15" i="7" s="1"/>
  <c r="G10" i="7" s="1"/>
  <c r="O7" i="3"/>
  <c r="D14" i="3"/>
  <c r="O14" i="3" l="1"/>
  <c r="O31" i="4"/>
  <c r="O32" i="4" s="1"/>
  <c r="D32" i="4"/>
  <c r="F6" i="4" s="1"/>
  <c r="F14" i="4" l="1"/>
  <c r="F32" i="4"/>
</calcChain>
</file>

<file path=xl/sharedStrings.xml><?xml version="1.0" encoding="utf-8"?>
<sst xmlns="http://schemas.openxmlformats.org/spreadsheetml/2006/main" count="406" uniqueCount="93">
  <si>
    <t>通算回数</t>
  </si>
  <si>
    <t>第91回</t>
  </si>
  <si>
    <t>第92回</t>
  </si>
  <si>
    <t>第93回</t>
  </si>
  <si>
    <t>第94回</t>
  </si>
  <si>
    <t>第95回</t>
  </si>
  <si>
    <t>第96回</t>
  </si>
  <si>
    <t>合計</t>
  </si>
  <si>
    <t>オフ会名称</t>
  </si>
  <si>
    <t>会費</t>
  </si>
  <si>
    <t>人数</t>
  </si>
  <si>
    <t>第10回総会</t>
  </si>
  <si>
    <t>ブルーベリーオフ</t>
  </si>
  <si>
    <t>伊豆（三保）オフ</t>
  </si>
  <si>
    <t>諏訪酒呑みオフ</t>
  </si>
  <si>
    <t>みかんオフ</t>
  </si>
  <si>
    <t>スーパーママチャリGPオフ</t>
  </si>
  <si>
    <t>年間6回開催（関西オフ含まず）</t>
  </si>
  <si>
    <t>開催日時</t>
  </si>
  <si>
    <t>開催場所</t>
  </si>
  <si>
    <t>かわせみ河原</t>
  </si>
  <si>
    <t>猪苗代・宇川農園</t>
  </si>
  <si>
    <t>三保の松原</t>
  </si>
  <si>
    <t>諏訪</t>
  </si>
  <si>
    <t>富士スピードウェイ</t>
  </si>
  <si>
    <t>収入の部</t>
  </si>
  <si>
    <t>繰越金</t>
  </si>
  <si>
    <t xml:space="preserve"> </t>
  </si>
  <si>
    <t>-</t>
  </si>
  <si>
    <t>参加費(大人)</t>
  </si>
  <si>
    <t>参加費(中高生)</t>
  </si>
  <si>
    <t>参加費(小学生)</t>
  </si>
  <si>
    <t>幼児</t>
  </si>
  <si>
    <t>会費より捻出</t>
  </si>
  <si>
    <t>場所代</t>
  </si>
  <si>
    <t>温泉回数券売上</t>
  </si>
  <si>
    <t>支出の部</t>
  </si>
  <si>
    <t>食費（炭・飲物含）</t>
  </si>
  <si>
    <t>レース参加費</t>
  </si>
  <si>
    <t>施設使用料</t>
  </si>
  <si>
    <t>温泉回数券</t>
  </si>
  <si>
    <t>雑費（文具代他）</t>
  </si>
  <si>
    <t>　</t>
  </si>
  <si>
    <t>備品一括購入分割代</t>
  </si>
  <si>
    <t>次回繰越金</t>
  </si>
  <si>
    <t>備考</t>
  </si>
  <si>
    <t>参加人数（大/中/小/幼）上記参照</t>
  </si>
  <si>
    <t>今回収入</t>
  </si>
  <si>
    <t>今回支出</t>
  </si>
  <si>
    <t>黒字（赤字）の例</t>
  </si>
  <si>
    <t>別途渋腸39円自腹</t>
  </si>
  <si>
    <t>別途渋腸4000円自腹</t>
  </si>
  <si>
    <t>別途師匠5720自腹</t>
  </si>
  <si>
    <t>別途師匠4000自腹</t>
  </si>
  <si>
    <t>別途幹事長2100自腹</t>
  </si>
  <si>
    <t>※関西オフ（2016/7/16～18白川渡キャンプ場にて開催）</t>
  </si>
  <si>
    <t>※第96回スーパーママチャリGPオフは別会計</t>
  </si>
  <si>
    <t>第97回</t>
  </si>
  <si>
    <t>第98回</t>
  </si>
  <si>
    <t>第99回</t>
  </si>
  <si>
    <t>第11回総会</t>
  </si>
  <si>
    <r>
      <rPr>
        <sz val="11"/>
        <color rgb="FFFF0000"/>
        <rFont val="MS PGothic"/>
        <family val="3"/>
        <charset val="128"/>
      </rPr>
      <t>201</t>
    </r>
    <r>
      <rPr>
        <sz val="11"/>
        <color rgb="FFFF0000"/>
        <rFont val="ＭＳ Ｐゴシック"/>
        <family val="3"/>
        <charset val="128"/>
      </rPr>
      <t>7</t>
    </r>
    <r>
      <rPr>
        <sz val="11"/>
        <color rgb="FFFF0000"/>
        <rFont val="ＭＳ Ｐゴシック"/>
        <family val="3"/>
        <charset val="128"/>
      </rPr>
      <t>/9/2中止</t>
    </r>
  </si>
  <si>
    <r>
      <rPr>
        <sz val="11"/>
        <color rgb="FFFF0000"/>
        <rFont val="MS PGothic"/>
        <family val="3"/>
        <charset val="128"/>
      </rPr>
      <t>201</t>
    </r>
    <r>
      <rPr>
        <sz val="11"/>
        <color rgb="FFFF0000"/>
        <rFont val="ＭＳ Ｐゴシック"/>
        <family val="3"/>
        <charset val="128"/>
      </rPr>
      <t>8</t>
    </r>
    <r>
      <rPr>
        <sz val="11"/>
        <color rgb="FFFF0000"/>
        <rFont val="ＭＳ Ｐゴシック"/>
        <family val="3"/>
        <charset val="128"/>
      </rPr>
      <t>/1/7中止</t>
    </r>
  </si>
  <si>
    <t>次回繰越</t>
  </si>
  <si>
    <t>日本酒900</t>
  </si>
  <si>
    <t>繰越品なし</t>
  </si>
  <si>
    <t>焼酎900</t>
  </si>
  <si>
    <t>お茶100</t>
  </si>
  <si>
    <t>第100回</t>
  </si>
  <si>
    <t>第101回</t>
  </si>
  <si>
    <t>第102回</t>
  </si>
  <si>
    <t>第12回総会</t>
  </si>
  <si>
    <t>第103回</t>
  </si>
  <si>
    <t>第104回</t>
  </si>
  <si>
    <t>第105回</t>
  </si>
  <si>
    <t>第13回総会</t>
  </si>
  <si>
    <t>今回は支払いなしだったので、寄付扱い</t>
  </si>
  <si>
    <t>金種</t>
  </si>
  <si>
    <t>数量</t>
  </si>
  <si>
    <t>小計</t>
  </si>
  <si>
    <t>確認</t>
  </si>
  <si>
    <t>小口現金</t>
  </si>
  <si>
    <t>現金</t>
  </si>
  <si>
    <t>切手用現金</t>
  </si>
  <si>
    <t>切手用</t>
  </si>
  <si>
    <t>事務所</t>
  </si>
  <si>
    <t>小口現金残高</t>
  </si>
  <si>
    <t>残金</t>
  </si>
  <si>
    <t>お札</t>
  </si>
  <si>
    <t>小銭</t>
  </si>
  <si>
    <t>第14回総会</t>
    <phoneticPr fontId="8"/>
  </si>
  <si>
    <t>忘年会</t>
    <rPh sb="0" eb="3">
      <t>ボウネンカイ</t>
    </rPh>
    <phoneticPr fontId="8"/>
  </si>
  <si>
    <t>年間1回開催（関西オフ含まず）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</si>
</sst>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\\#,##0_);[Red]&quot;(\&quot;#,##0\)"/>
    <numFmt numFmtId="177" formatCode="\\#,##0;[Red]&quot;\-&quot;#,##0"/>
    <numFmt numFmtId="178" formatCode="[$¥-411]#,##0"/>
    <numFmt numFmtId="179" formatCode="[$¥-411]#,##0.00"/>
  </numFmts>
  <fonts count="9">
    <font>
      <sz val="11"/>
      <color rgb="FF000000"/>
      <name val="Calibri"/>
      <scheme val="minor"/>
    </font>
    <font>
      <sz val="11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theme="1"/>
      <name val="Calibri"/>
      <scheme val="minor"/>
    </font>
    <font>
      <sz val="6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38" fontId="6" fillId="0" borderId="1" xfId="0" applyNumberFormat="1" applyFont="1" applyBorder="1" applyAlignment="1"/>
    <xf numFmtId="38" fontId="6" fillId="0" borderId="0" xfId="0" applyNumberFormat="1" applyFont="1" applyAlignment="1"/>
    <xf numFmtId="38" fontId="6" fillId="4" borderId="2" xfId="0" applyNumberFormat="1" applyFont="1" applyFill="1" applyBorder="1" applyAlignment="1"/>
    <xf numFmtId="0" fontId="6" fillId="0" borderId="11" xfId="0" applyFont="1" applyBorder="1" applyAlignment="1"/>
    <xf numFmtId="38" fontId="6" fillId="0" borderId="12" xfId="0" applyNumberFormat="1" applyFont="1" applyBorder="1" applyAlignment="1"/>
    <xf numFmtId="0" fontId="6" fillId="3" borderId="2" xfId="0" applyFont="1" applyFill="1" applyBorder="1" applyAlignment="1"/>
    <xf numFmtId="38" fontId="6" fillId="3" borderId="2" xfId="0" applyNumberFormat="1" applyFont="1" applyFill="1" applyBorder="1" applyAlignment="1"/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11</v>
      </c>
      <c r="E2" s="3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4" t="s">
        <v>17</v>
      </c>
    </row>
    <row r="3" spans="1:26" ht="15.75" customHeight="1">
      <c r="A3" s="1" t="s">
        <v>18</v>
      </c>
      <c r="B3" s="2"/>
      <c r="C3" s="2"/>
      <c r="D3" s="5">
        <v>42477</v>
      </c>
      <c r="E3" s="2"/>
      <c r="F3" s="5">
        <v>42588</v>
      </c>
      <c r="G3" s="2"/>
      <c r="H3" s="5">
        <v>42624</v>
      </c>
      <c r="I3" s="2"/>
      <c r="J3" s="5">
        <v>42644</v>
      </c>
      <c r="K3" s="2"/>
      <c r="L3" s="5">
        <v>42706</v>
      </c>
      <c r="M3" s="2"/>
      <c r="N3" s="5">
        <v>42742</v>
      </c>
      <c r="O3" s="2"/>
    </row>
    <row r="4" spans="1:26" ht="15.75" customHeight="1">
      <c r="A4" s="1" t="s">
        <v>19</v>
      </c>
      <c r="B4" s="2"/>
      <c r="C4" s="2"/>
      <c r="D4" s="2" t="s">
        <v>20</v>
      </c>
      <c r="E4" s="2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"/>
    </row>
    <row r="5" spans="1:26" ht="15.7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</row>
    <row r="6" spans="1:26" ht="15.75" customHeight="1">
      <c r="A6" s="1" t="s">
        <v>26</v>
      </c>
      <c r="B6" s="2"/>
      <c r="C6" s="2"/>
      <c r="D6" s="9">
        <v>18592</v>
      </c>
      <c r="E6" s="2" t="s">
        <v>27</v>
      </c>
      <c r="F6" s="10">
        <f>D24</f>
        <v>15676</v>
      </c>
      <c r="G6" s="2"/>
      <c r="H6" s="10">
        <f>F24</f>
        <v>15487</v>
      </c>
      <c r="I6" s="2"/>
      <c r="J6" s="11">
        <f>H24</f>
        <v>5987</v>
      </c>
      <c r="K6" s="2"/>
      <c r="L6" s="11">
        <f>J24</f>
        <v>5987</v>
      </c>
      <c r="M6" s="2"/>
      <c r="N6" s="10" t="s">
        <v>28</v>
      </c>
      <c r="O6" s="11">
        <f t="shared" ref="O6:O9" si="0">SUM(D6:N6)</f>
        <v>61729</v>
      </c>
    </row>
    <row r="7" spans="1:26" ht="15.75" customHeight="1">
      <c r="A7" s="1" t="s">
        <v>29</v>
      </c>
      <c r="B7" s="10">
        <v>1500</v>
      </c>
      <c r="C7" s="2">
        <v>16</v>
      </c>
      <c r="D7" s="10">
        <f t="shared" ref="D7:D10" si="1">B7*C7</f>
        <v>24000</v>
      </c>
      <c r="E7" s="2">
        <v>6</v>
      </c>
      <c r="F7" s="10">
        <f>B7*E7</f>
        <v>9000</v>
      </c>
      <c r="G7" s="2">
        <v>8</v>
      </c>
      <c r="H7" s="10">
        <v>15000</v>
      </c>
      <c r="I7" s="2">
        <v>8</v>
      </c>
      <c r="J7" s="10">
        <f>B7*I7</f>
        <v>12000</v>
      </c>
      <c r="K7" s="2">
        <v>9</v>
      </c>
      <c r="L7" s="10">
        <f>B7*K7</f>
        <v>13500</v>
      </c>
      <c r="M7" s="2"/>
      <c r="N7" s="10"/>
      <c r="O7" s="11">
        <f t="shared" si="0"/>
        <v>73531</v>
      </c>
    </row>
    <row r="8" spans="1:26" ht="15.75" customHeight="1">
      <c r="A8" s="1" t="s">
        <v>30</v>
      </c>
      <c r="B8" s="10">
        <v>1000</v>
      </c>
      <c r="C8" s="2">
        <v>0</v>
      </c>
      <c r="D8" s="10">
        <f t="shared" si="1"/>
        <v>0</v>
      </c>
      <c r="E8" s="2"/>
      <c r="F8" s="12"/>
      <c r="G8" s="2"/>
      <c r="H8" s="12"/>
      <c r="I8" s="2"/>
      <c r="J8" s="12"/>
      <c r="K8" s="2"/>
      <c r="L8" s="12"/>
      <c r="M8" s="2"/>
      <c r="N8" s="12"/>
      <c r="O8" s="11">
        <f t="shared" si="0"/>
        <v>0</v>
      </c>
    </row>
    <row r="9" spans="1:26" ht="15.75" customHeight="1">
      <c r="A9" s="1" t="s">
        <v>31</v>
      </c>
      <c r="B9" s="10">
        <v>500</v>
      </c>
      <c r="C9" s="2">
        <v>3</v>
      </c>
      <c r="D9" s="10">
        <f t="shared" si="1"/>
        <v>1500</v>
      </c>
      <c r="E9" s="2"/>
      <c r="F9" s="12"/>
      <c r="G9" s="2">
        <v>2</v>
      </c>
      <c r="H9" s="10">
        <f>B9*G9</f>
        <v>1000</v>
      </c>
      <c r="I9" s="2"/>
      <c r="J9" s="12"/>
      <c r="K9" s="2"/>
      <c r="L9" s="12"/>
      <c r="M9" s="2"/>
      <c r="N9" s="12"/>
      <c r="O9" s="11">
        <f t="shared" si="0"/>
        <v>2502</v>
      </c>
    </row>
    <row r="10" spans="1:26" ht="15.75" customHeight="1">
      <c r="A10" s="1" t="s">
        <v>32</v>
      </c>
      <c r="B10" s="10">
        <v>0</v>
      </c>
      <c r="C10" s="2">
        <v>0</v>
      </c>
      <c r="D10" s="10">
        <f t="shared" si="1"/>
        <v>0</v>
      </c>
      <c r="E10" s="2"/>
      <c r="F10" s="12"/>
      <c r="G10" s="2"/>
      <c r="H10" s="12"/>
      <c r="I10" s="2"/>
      <c r="J10" s="12"/>
      <c r="K10" s="2"/>
      <c r="L10" s="12"/>
      <c r="M10" s="2"/>
      <c r="N10" s="12"/>
      <c r="O10" s="11"/>
    </row>
    <row r="11" spans="1:26" ht="15.75" customHeight="1">
      <c r="A11" s="1" t="s">
        <v>33</v>
      </c>
      <c r="B11" s="10"/>
      <c r="C11" s="2"/>
      <c r="D11" s="10"/>
      <c r="E11" s="2"/>
      <c r="F11" s="12"/>
      <c r="G11" s="2"/>
      <c r="H11" s="13">
        <v>9500</v>
      </c>
      <c r="I11" s="2"/>
      <c r="J11" s="12"/>
      <c r="K11" s="2"/>
      <c r="L11" s="12"/>
      <c r="M11" s="2"/>
      <c r="N11" s="12"/>
      <c r="O11" s="11"/>
    </row>
    <row r="12" spans="1:26" ht="15.75" customHeight="1">
      <c r="A12" s="1" t="s">
        <v>34</v>
      </c>
      <c r="B12" s="10"/>
      <c r="C12" s="2"/>
      <c r="D12" s="10"/>
      <c r="E12" s="2"/>
      <c r="F12" s="12"/>
      <c r="G12" s="2"/>
      <c r="H12" s="14"/>
      <c r="I12" s="2"/>
      <c r="J12" s="12"/>
      <c r="K12" s="2"/>
      <c r="L12" s="12"/>
      <c r="M12" s="2"/>
      <c r="N12" s="12"/>
      <c r="O12" s="11"/>
    </row>
    <row r="13" spans="1:26" ht="15.75" customHeight="1">
      <c r="A13" s="1" t="s">
        <v>35</v>
      </c>
      <c r="B13" s="10"/>
      <c r="C13" s="2"/>
      <c r="D13" s="10"/>
      <c r="E13" s="2"/>
      <c r="F13" s="12"/>
      <c r="G13" s="2"/>
      <c r="H13" s="12" t="s">
        <v>27</v>
      </c>
      <c r="I13" s="2"/>
      <c r="J13" s="12"/>
      <c r="K13" s="2"/>
      <c r="L13" s="12"/>
      <c r="M13" s="2"/>
      <c r="N13" s="12"/>
      <c r="O13" s="11"/>
    </row>
    <row r="14" spans="1:26" ht="15.75" customHeight="1">
      <c r="A14" s="15" t="s">
        <v>7</v>
      </c>
      <c r="B14" s="10"/>
      <c r="C14" s="2"/>
      <c r="D14" s="11">
        <f>SUM(D6:D13)</f>
        <v>44092</v>
      </c>
      <c r="E14" s="2"/>
      <c r="F14" s="11">
        <f>SUM(F6:F13)</f>
        <v>24676</v>
      </c>
      <c r="G14" s="2"/>
      <c r="H14" s="11">
        <f>SUM(H6:H13)</f>
        <v>40987</v>
      </c>
      <c r="I14" s="2"/>
      <c r="J14" s="11">
        <f>SUM(J6:J13)</f>
        <v>17987</v>
      </c>
      <c r="K14" s="2"/>
      <c r="L14" s="11">
        <f>SUM(L6:L13)</f>
        <v>19487</v>
      </c>
      <c r="M14" s="2"/>
      <c r="N14" s="11" t="s">
        <v>28</v>
      </c>
      <c r="O14" s="11">
        <f>SUM(D14:N14)</f>
        <v>147229</v>
      </c>
    </row>
    <row r="15" spans="1:26" ht="15.75" customHeight="1">
      <c r="A15" s="6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f>17124+7958</f>
        <v>25082</v>
      </c>
      <c r="E16" s="10"/>
      <c r="F16" s="10">
        <v>9189</v>
      </c>
      <c r="G16" s="10"/>
      <c r="H16" s="10">
        <v>25500</v>
      </c>
      <c r="I16" s="10"/>
      <c r="J16" s="10">
        <v>12000</v>
      </c>
      <c r="K16" s="10"/>
      <c r="L16" s="10">
        <v>9716</v>
      </c>
      <c r="M16" s="10"/>
      <c r="N16" s="17"/>
      <c r="O16" s="10">
        <f>SUM(D25:N25)</f>
        <v>147229</v>
      </c>
    </row>
    <row r="17" spans="1:15" ht="15.75" customHeight="1">
      <c r="A17" s="1" t="s">
        <v>38</v>
      </c>
      <c r="B17" s="12"/>
      <c r="C17" s="2"/>
      <c r="D17" s="10"/>
      <c r="E17" s="10"/>
      <c r="F17" s="10"/>
      <c r="G17" s="10"/>
      <c r="H17" s="10"/>
      <c r="I17" s="10"/>
      <c r="J17" s="10"/>
      <c r="K17" s="10"/>
      <c r="L17" s="17"/>
      <c r="M17" s="10"/>
      <c r="N17" s="17"/>
      <c r="O17" s="10" t="s">
        <v>28</v>
      </c>
    </row>
    <row r="18" spans="1:15" ht="15.75" customHeight="1">
      <c r="A18" s="1" t="s">
        <v>39</v>
      </c>
      <c r="B18" s="12"/>
      <c r="C18" s="2"/>
      <c r="D18" s="10"/>
      <c r="E18" s="10"/>
      <c r="F18" s="10"/>
      <c r="G18" s="10"/>
      <c r="H18" s="10"/>
      <c r="I18" s="10"/>
      <c r="J18" s="10"/>
      <c r="K18" s="10"/>
      <c r="L18" s="17"/>
      <c r="M18" s="10"/>
      <c r="N18" s="17"/>
      <c r="O18" s="10" t="s">
        <v>28</v>
      </c>
    </row>
    <row r="19" spans="1:15" ht="15.75" customHeight="1">
      <c r="A19" s="1" t="s">
        <v>33</v>
      </c>
      <c r="B19" s="10"/>
      <c r="C19" s="2"/>
      <c r="D19" s="10"/>
      <c r="E19" s="2"/>
      <c r="F19" s="12"/>
      <c r="G19" s="2"/>
      <c r="H19" s="13">
        <v>9500</v>
      </c>
      <c r="I19" s="2"/>
      <c r="J19" s="12"/>
      <c r="K19" s="2"/>
      <c r="L19" s="12"/>
      <c r="M19" s="2"/>
      <c r="N19" s="12"/>
      <c r="O19" s="11"/>
    </row>
    <row r="20" spans="1:15" ht="15.75" customHeight="1">
      <c r="A20" s="1" t="s">
        <v>34</v>
      </c>
      <c r="B20" s="12"/>
      <c r="C20" s="2"/>
      <c r="D20" s="10"/>
      <c r="E20" s="10"/>
      <c r="F20" s="10"/>
      <c r="G20" s="10"/>
      <c r="H20" s="10"/>
      <c r="I20" s="10"/>
      <c r="J20" s="10"/>
      <c r="K20" s="10"/>
      <c r="L20" s="17"/>
      <c r="M20" s="10"/>
      <c r="N20" s="17"/>
      <c r="O20" s="10" t="s">
        <v>28</v>
      </c>
    </row>
    <row r="21" spans="1:15" ht="15.75" customHeight="1">
      <c r="A21" s="1" t="s">
        <v>40</v>
      </c>
      <c r="B21" s="12"/>
      <c r="C21" s="2"/>
      <c r="D21" s="10"/>
      <c r="E21" s="10"/>
      <c r="F21" s="10"/>
      <c r="G21" s="10"/>
      <c r="H21" s="10"/>
      <c r="I21" s="10"/>
      <c r="J21" s="10"/>
      <c r="K21" s="10"/>
      <c r="L21" s="17"/>
      <c r="M21" s="10"/>
      <c r="N21" s="17"/>
      <c r="O21" s="10">
        <f t="shared" ref="O21:O23" si="2">SUM(D21:N21)</f>
        <v>0</v>
      </c>
    </row>
    <row r="22" spans="1:15" ht="15.75" customHeight="1">
      <c r="A22" s="1" t="s">
        <v>41</v>
      </c>
      <c r="B22" s="12"/>
      <c r="C22" s="2"/>
      <c r="D22" s="10">
        <f>2380+846+108</f>
        <v>3334</v>
      </c>
      <c r="E22" s="10"/>
      <c r="F22" s="10"/>
      <c r="G22" s="10"/>
      <c r="H22" s="18" t="s">
        <v>42</v>
      </c>
      <c r="I22" s="10"/>
      <c r="J22" s="10"/>
      <c r="K22" s="10"/>
      <c r="L22" s="17"/>
      <c r="M22" s="10"/>
      <c r="N22" s="17"/>
      <c r="O22" s="10">
        <f t="shared" si="2"/>
        <v>3334</v>
      </c>
    </row>
    <row r="23" spans="1:15" ht="15.75" customHeight="1">
      <c r="A23" s="1" t="s">
        <v>43</v>
      </c>
      <c r="B23" s="12"/>
      <c r="C23" s="2"/>
      <c r="D23" s="10"/>
      <c r="E23" s="10"/>
      <c r="F23" s="10"/>
      <c r="G23" s="10"/>
      <c r="H23" s="10"/>
      <c r="I23" s="10"/>
      <c r="J23" s="10"/>
      <c r="K23" s="10"/>
      <c r="L23" s="17"/>
      <c r="M23" s="10"/>
      <c r="N23" s="17"/>
      <c r="O23" s="10">
        <f t="shared" si="2"/>
        <v>0</v>
      </c>
    </row>
    <row r="24" spans="1:15" ht="15.75" customHeight="1">
      <c r="A24" s="19" t="s">
        <v>44</v>
      </c>
      <c r="B24" s="12"/>
      <c r="C24" s="2"/>
      <c r="D24" s="10">
        <v>15676</v>
      </c>
      <c r="E24" s="10"/>
      <c r="F24" s="10">
        <v>15487</v>
      </c>
      <c r="G24" s="10"/>
      <c r="H24" s="11">
        <v>5987</v>
      </c>
      <c r="I24" s="10"/>
      <c r="J24" s="11">
        <v>5987</v>
      </c>
      <c r="K24" s="10"/>
      <c r="L24" s="20">
        <v>9771</v>
      </c>
      <c r="M24" s="10"/>
      <c r="N24" s="10"/>
      <c r="O24" s="10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44092</v>
      </c>
      <c r="E25" s="10"/>
      <c r="F25" s="10">
        <f>SUM(F16:F24)</f>
        <v>24676</v>
      </c>
      <c r="G25" s="10" t="s">
        <v>27</v>
      </c>
      <c r="H25" s="10">
        <f>SUM(H16:H24)</f>
        <v>40987</v>
      </c>
      <c r="I25" s="10" t="s">
        <v>27</v>
      </c>
      <c r="J25" s="10">
        <f>SUM(J16:J24)</f>
        <v>17987</v>
      </c>
      <c r="K25" s="10" t="s">
        <v>27</v>
      </c>
      <c r="L25" s="10">
        <f>SUM(L16:L24)</f>
        <v>19487</v>
      </c>
      <c r="M25" s="10" t="s">
        <v>27</v>
      </c>
      <c r="N25" s="10" t="s">
        <v>28</v>
      </c>
      <c r="O25" s="10" t="s">
        <v>28</v>
      </c>
    </row>
    <row r="26" spans="1:15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13.5" customHeight="1">
      <c r="A27" s="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25500</v>
      </c>
      <c r="E29" s="2"/>
      <c r="F29" s="10">
        <f>SUM(F7:F10)</f>
        <v>9000</v>
      </c>
      <c r="G29" s="2"/>
      <c r="H29" s="10">
        <f>SUM(H7:H10)</f>
        <v>16000</v>
      </c>
      <c r="I29" s="2"/>
      <c r="J29" s="10">
        <f>SUM(J7:J10)</f>
        <v>12000</v>
      </c>
      <c r="K29" s="2"/>
      <c r="L29" s="10">
        <f>SUM(L7:L10)</f>
        <v>13500</v>
      </c>
      <c r="M29" s="2"/>
      <c r="N29" s="10" t="s">
        <v>28</v>
      </c>
      <c r="O29" s="2"/>
    </row>
    <row r="30" spans="1:15" ht="13.5" customHeight="1">
      <c r="A30" s="1" t="s">
        <v>48</v>
      </c>
      <c r="B30" s="2"/>
      <c r="C30" s="2"/>
      <c r="D30" s="11">
        <f>SUM(D16:D23)</f>
        <v>28416</v>
      </c>
      <c r="E30" s="2"/>
      <c r="F30" s="11">
        <f>SUM(F16:F23)</f>
        <v>9189</v>
      </c>
      <c r="G30" s="2"/>
      <c r="H30" s="11">
        <v>25500</v>
      </c>
      <c r="I30" s="2"/>
      <c r="J30" s="11">
        <f>SUM(J16:J23)</f>
        <v>12000</v>
      </c>
      <c r="K30" s="2"/>
      <c r="L30" s="11">
        <f>SUM(L16:L23)</f>
        <v>9716</v>
      </c>
      <c r="M30" s="2"/>
      <c r="N30" s="11" t="s">
        <v>28</v>
      </c>
      <c r="O30" s="2"/>
    </row>
    <row r="31" spans="1:15" ht="13.5" customHeight="1">
      <c r="A31" s="1" t="s">
        <v>49</v>
      </c>
      <c r="B31" s="2"/>
      <c r="C31" s="2"/>
      <c r="D31" s="11">
        <f>D29-D30</f>
        <v>-2916</v>
      </c>
      <c r="E31" s="2"/>
      <c r="F31" s="11">
        <f>F29-F30</f>
        <v>-189</v>
      </c>
      <c r="G31" s="2"/>
      <c r="H31" s="11">
        <f>H29-H30</f>
        <v>-9500</v>
      </c>
      <c r="I31" s="2"/>
      <c r="J31" s="11">
        <f>J29-J30</f>
        <v>0</v>
      </c>
      <c r="K31" s="2"/>
      <c r="L31" s="11">
        <f>L29-L30</f>
        <v>3784</v>
      </c>
      <c r="M31" s="2"/>
      <c r="N31" s="11" t="s">
        <v>28</v>
      </c>
      <c r="O31" s="2"/>
    </row>
    <row r="32" spans="1:15" ht="13.5" customHeight="1">
      <c r="A32" s="1"/>
      <c r="B32" s="2"/>
      <c r="C32" s="2"/>
      <c r="D32" s="11"/>
      <c r="E32" s="2"/>
      <c r="F32" s="11"/>
      <c r="G32" s="2"/>
      <c r="H32" s="25" t="s">
        <v>50</v>
      </c>
      <c r="I32" s="4"/>
      <c r="J32" s="25" t="s">
        <v>51</v>
      </c>
      <c r="K32" s="2"/>
      <c r="L32" s="11"/>
      <c r="M32" s="2"/>
      <c r="N32" s="11"/>
      <c r="O32" s="2"/>
    </row>
    <row r="33" spans="1:15" ht="13.5" customHeight="1">
      <c r="A33" s="1"/>
      <c r="B33" s="2"/>
      <c r="C33" s="2"/>
      <c r="D33" s="11"/>
      <c r="E33" s="2"/>
      <c r="F33" s="11"/>
      <c r="G33" s="2"/>
      <c r="H33" s="25" t="s">
        <v>52</v>
      </c>
      <c r="I33" s="4"/>
      <c r="J33" s="25" t="s">
        <v>53</v>
      </c>
      <c r="K33" s="2"/>
      <c r="L33" s="11"/>
      <c r="M33" s="2"/>
      <c r="N33" s="11"/>
      <c r="O33" s="2"/>
    </row>
    <row r="34" spans="1:15" ht="13.5" customHeight="1">
      <c r="A34" s="1"/>
      <c r="B34" s="2"/>
      <c r="C34" s="2"/>
      <c r="D34" s="11"/>
      <c r="E34" s="2"/>
      <c r="F34" s="11"/>
      <c r="G34" s="2"/>
      <c r="H34" s="25"/>
      <c r="I34" s="4"/>
      <c r="J34" s="25" t="s">
        <v>54</v>
      </c>
      <c r="K34" s="2"/>
      <c r="L34" s="11"/>
      <c r="M34" s="2"/>
      <c r="N34" s="11"/>
      <c r="O34" s="2"/>
    </row>
    <row r="35" spans="1:15" ht="13.5" customHeight="1">
      <c r="A35" s="16" t="s">
        <v>55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A36" s="16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 t="s">
        <v>57</v>
      </c>
      <c r="E1" s="2" t="s">
        <v>27</v>
      </c>
      <c r="F1" s="2" t="s">
        <v>58</v>
      </c>
      <c r="G1" s="2" t="s">
        <v>27</v>
      </c>
      <c r="H1" s="2"/>
      <c r="I1" s="2" t="s">
        <v>27</v>
      </c>
      <c r="J1" s="2"/>
      <c r="K1" s="2" t="s">
        <v>27</v>
      </c>
      <c r="L1" s="2" t="s">
        <v>59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60</v>
      </c>
      <c r="E2" s="3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42833</v>
      </c>
      <c r="E3" s="2"/>
      <c r="F3" s="5">
        <v>42952</v>
      </c>
      <c r="G3" s="2"/>
      <c r="H3" s="28" t="s">
        <v>61</v>
      </c>
      <c r="I3" s="2"/>
      <c r="J3" s="5">
        <v>43009</v>
      </c>
      <c r="K3" s="2"/>
      <c r="L3" s="5">
        <v>43071</v>
      </c>
      <c r="M3" s="2"/>
      <c r="N3" s="28" t="s">
        <v>62</v>
      </c>
      <c r="O3" s="26"/>
    </row>
    <row r="4" spans="1:26" ht="15.75" customHeight="1">
      <c r="A4" s="1" t="s">
        <v>19</v>
      </c>
      <c r="B4" s="2"/>
      <c r="C4" s="2"/>
      <c r="D4" s="2" t="s">
        <v>20</v>
      </c>
      <c r="E4" s="2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2"/>
      <c r="C6" s="2"/>
      <c r="D6" s="9">
        <v>9771</v>
      </c>
      <c r="E6" s="2" t="s">
        <v>27</v>
      </c>
      <c r="F6" s="10">
        <f>D24</f>
        <v>8300</v>
      </c>
      <c r="G6" s="2"/>
      <c r="H6" s="2"/>
      <c r="I6" s="2"/>
      <c r="J6" s="2"/>
      <c r="K6" s="2"/>
      <c r="L6" s="10">
        <f>F24</f>
        <v>10997</v>
      </c>
      <c r="M6" s="2"/>
      <c r="N6" s="10"/>
      <c r="O6" s="30">
        <f t="shared" ref="O6:O14" si="0">SUM(D6:N6)</f>
        <v>29068</v>
      </c>
    </row>
    <row r="7" spans="1:26" ht="15.75" customHeight="1">
      <c r="A7" s="1" t="s">
        <v>29</v>
      </c>
      <c r="B7" s="10">
        <v>1500</v>
      </c>
      <c r="C7" s="2">
        <v>17</v>
      </c>
      <c r="D7" s="2">
        <v>25000</v>
      </c>
      <c r="E7" s="2">
        <v>9</v>
      </c>
      <c r="F7" s="10">
        <f>B7*E7</f>
        <v>13500</v>
      </c>
      <c r="G7" s="2"/>
      <c r="H7" s="2"/>
      <c r="I7" s="2"/>
      <c r="J7" s="10"/>
      <c r="K7" s="2">
        <v>12</v>
      </c>
      <c r="L7" s="10">
        <f t="shared" ref="L7:L8" si="1">B7*K7</f>
        <v>18000</v>
      </c>
      <c r="M7" s="2"/>
      <c r="N7" s="10"/>
      <c r="O7" s="30">
        <f t="shared" si="0"/>
        <v>56521</v>
      </c>
    </row>
    <row r="8" spans="1:26" ht="15.75" customHeight="1">
      <c r="A8" s="1" t="s">
        <v>30</v>
      </c>
      <c r="B8" s="10">
        <v>1000</v>
      </c>
      <c r="C8" s="2">
        <v>1</v>
      </c>
      <c r="D8" s="10">
        <f t="shared" ref="D8:D10" si="2">B8*C8</f>
        <v>1000</v>
      </c>
      <c r="E8" s="2"/>
      <c r="F8" s="12"/>
      <c r="G8" s="2"/>
      <c r="H8" s="2"/>
      <c r="I8" s="2"/>
      <c r="J8" s="12"/>
      <c r="K8" s="2">
        <v>1</v>
      </c>
      <c r="L8" s="10">
        <f t="shared" si="1"/>
        <v>1000</v>
      </c>
      <c r="M8" s="2"/>
      <c r="N8" s="12"/>
      <c r="O8" s="30">
        <f t="shared" si="0"/>
        <v>2001</v>
      </c>
    </row>
    <row r="9" spans="1:26" ht="15.75" customHeight="1">
      <c r="A9" s="1" t="s">
        <v>31</v>
      </c>
      <c r="B9" s="10">
        <v>500</v>
      </c>
      <c r="C9" s="2">
        <v>1</v>
      </c>
      <c r="D9" s="10">
        <f t="shared" si="2"/>
        <v>500</v>
      </c>
      <c r="E9" s="2"/>
      <c r="F9" s="12"/>
      <c r="G9" s="2"/>
      <c r="H9" s="2"/>
      <c r="I9" s="2"/>
      <c r="J9" s="12"/>
      <c r="K9" s="2"/>
      <c r="L9" s="10"/>
      <c r="M9" s="2"/>
      <c r="N9" s="12"/>
      <c r="O9" s="30">
        <f t="shared" si="0"/>
        <v>500</v>
      </c>
    </row>
    <row r="10" spans="1:26" ht="15.75" customHeight="1">
      <c r="A10" s="1" t="s">
        <v>32</v>
      </c>
      <c r="B10" s="10">
        <v>0</v>
      </c>
      <c r="C10" s="2">
        <v>2</v>
      </c>
      <c r="D10" s="10">
        <f t="shared" si="2"/>
        <v>0</v>
      </c>
      <c r="E10" s="2"/>
      <c r="F10" s="12"/>
      <c r="G10" s="2"/>
      <c r="H10" s="2"/>
      <c r="I10" s="2"/>
      <c r="J10" s="12"/>
      <c r="K10" s="2">
        <v>2</v>
      </c>
      <c r="L10" s="10">
        <f>B10*K10</f>
        <v>0</v>
      </c>
      <c r="M10" s="2"/>
      <c r="N10" s="12"/>
      <c r="O10" s="30">
        <f t="shared" si="0"/>
        <v>2</v>
      </c>
    </row>
    <row r="11" spans="1:26" ht="15.75" customHeight="1">
      <c r="A11" s="1" t="s">
        <v>33</v>
      </c>
      <c r="B11" s="10"/>
      <c r="C11" s="2"/>
      <c r="D11" s="10"/>
      <c r="E11" s="2"/>
      <c r="F11" s="12"/>
      <c r="G11" s="2"/>
      <c r="H11" s="2"/>
      <c r="I11" s="2"/>
      <c r="J11" s="12"/>
      <c r="K11" s="2"/>
      <c r="L11" s="12"/>
      <c r="M11" s="2"/>
      <c r="N11" s="12"/>
      <c r="O11" s="30">
        <f t="shared" si="0"/>
        <v>0</v>
      </c>
    </row>
    <row r="12" spans="1:26" ht="15.75" customHeight="1">
      <c r="A12" s="1" t="s">
        <v>34</v>
      </c>
      <c r="B12" s="10"/>
      <c r="C12" s="2"/>
      <c r="D12" s="10"/>
      <c r="E12" s="2"/>
      <c r="F12" s="12"/>
      <c r="G12" s="2"/>
      <c r="H12" s="2"/>
      <c r="I12" s="2"/>
      <c r="J12" s="12"/>
      <c r="K12" s="2"/>
      <c r="L12" s="12"/>
      <c r="M12" s="2"/>
      <c r="N12" s="12"/>
      <c r="O12" s="30">
        <f t="shared" si="0"/>
        <v>0</v>
      </c>
    </row>
    <row r="13" spans="1:26" ht="15.75" customHeight="1">
      <c r="A13" s="1" t="s">
        <v>35</v>
      </c>
      <c r="B13" s="10"/>
      <c r="C13" s="2"/>
      <c r="D13" s="10"/>
      <c r="E13" s="2"/>
      <c r="F13" s="12"/>
      <c r="G13" s="2"/>
      <c r="H13" s="2"/>
      <c r="I13" s="2"/>
      <c r="J13" s="12"/>
      <c r="K13" s="2"/>
      <c r="L13" s="12"/>
      <c r="M13" s="2"/>
      <c r="N13" s="12"/>
      <c r="O13" s="30">
        <f t="shared" si="0"/>
        <v>0</v>
      </c>
    </row>
    <row r="14" spans="1:26" ht="15.75" customHeight="1">
      <c r="A14" s="15" t="s">
        <v>7</v>
      </c>
      <c r="B14" s="10"/>
      <c r="C14" s="2"/>
      <c r="D14" s="11">
        <f>SUM(D6:D13)</f>
        <v>36271</v>
      </c>
      <c r="E14" s="2"/>
      <c r="F14" s="11">
        <f>SUM(F6:F13)</f>
        <v>21800</v>
      </c>
      <c r="G14" s="2"/>
      <c r="H14" s="2"/>
      <c r="I14" s="2"/>
      <c r="J14" s="11"/>
      <c r="K14" s="2"/>
      <c r="L14" s="11">
        <f>SUM(L6:L13)</f>
        <v>29997</v>
      </c>
      <c r="M14" s="2"/>
      <c r="N14" s="11"/>
      <c r="O14" s="30">
        <f t="shared" si="0"/>
        <v>88068</v>
      </c>
    </row>
    <row r="15" spans="1:26" ht="15.75" customHeight="1">
      <c r="A15" s="6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v>27971</v>
      </c>
      <c r="E16" s="10"/>
      <c r="F16" s="10">
        <v>10803</v>
      </c>
      <c r="G16" s="10"/>
      <c r="H16" s="2"/>
      <c r="I16" s="10"/>
      <c r="J16" s="10"/>
      <c r="K16" s="10"/>
      <c r="L16" s="31">
        <v>11093</v>
      </c>
      <c r="M16" s="10"/>
      <c r="N16" s="10"/>
      <c r="O16" s="32">
        <f>SUM(D16:N16)</f>
        <v>49867</v>
      </c>
    </row>
    <row r="17" spans="1:15" ht="15.75" customHeight="1">
      <c r="A17" s="1" t="s">
        <v>38</v>
      </c>
      <c r="B17" s="12"/>
      <c r="C17" s="2"/>
      <c r="D17" s="10"/>
      <c r="E17" s="10"/>
      <c r="F17" s="10"/>
      <c r="G17" s="10"/>
      <c r="H17" s="2"/>
      <c r="I17" s="10"/>
      <c r="J17" s="10"/>
      <c r="K17" s="10"/>
      <c r="L17" s="17"/>
      <c r="M17" s="10"/>
      <c r="N17" s="17"/>
      <c r="O17" s="32" t="s">
        <v>28</v>
      </c>
    </row>
    <row r="18" spans="1:15" ht="15.75" customHeight="1">
      <c r="A18" s="1" t="s">
        <v>39</v>
      </c>
      <c r="B18" s="12"/>
      <c r="C18" s="2"/>
      <c r="D18" s="10"/>
      <c r="E18" s="10"/>
      <c r="F18" s="10"/>
      <c r="G18" s="10"/>
      <c r="H18" s="2"/>
      <c r="I18" s="10"/>
      <c r="J18" s="10"/>
      <c r="K18" s="10"/>
      <c r="L18" s="17"/>
      <c r="M18" s="10"/>
      <c r="N18" s="17"/>
      <c r="O18" s="32" t="s">
        <v>28</v>
      </c>
    </row>
    <row r="19" spans="1:15" ht="15.75" customHeight="1">
      <c r="A19" s="1" t="s">
        <v>33</v>
      </c>
      <c r="B19" s="10"/>
      <c r="C19" s="2"/>
      <c r="D19" s="10"/>
      <c r="E19" s="2"/>
      <c r="F19" s="12"/>
      <c r="G19" s="2"/>
      <c r="H19" s="2"/>
      <c r="I19" s="2"/>
      <c r="J19" s="12"/>
      <c r="K19" s="2"/>
      <c r="L19" s="12" t="s">
        <v>42</v>
      </c>
      <c r="M19" s="2"/>
      <c r="N19" s="12"/>
      <c r="O19" s="30"/>
    </row>
    <row r="20" spans="1:15" ht="15.75" customHeight="1">
      <c r="A20" s="1" t="s">
        <v>34</v>
      </c>
      <c r="B20" s="12"/>
      <c r="C20" s="2"/>
      <c r="D20" s="10"/>
      <c r="E20" s="10"/>
      <c r="F20" s="10"/>
      <c r="G20" s="10"/>
      <c r="H20" s="2"/>
      <c r="I20" s="10"/>
      <c r="J20" s="10"/>
      <c r="K20" s="10"/>
      <c r="L20" s="17"/>
      <c r="M20" s="10"/>
      <c r="N20" s="17"/>
      <c r="O20" s="32" t="s">
        <v>28</v>
      </c>
    </row>
    <row r="21" spans="1:15" ht="15.75" customHeight="1">
      <c r="A21" s="1" t="s">
        <v>40</v>
      </c>
      <c r="B21" s="12"/>
      <c r="C21" s="2"/>
      <c r="D21" s="10"/>
      <c r="E21" s="10"/>
      <c r="F21" s="10"/>
      <c r="G21" s="10"/>
      <c r="H21" s="2"/>
      <c r="I21" s="10"/>
      <c r="J21" s="10"/>
      <c r="K21" s="10"/>
      <c r="L21" s="17"/>
      <c r="M21" s="10"/>
      <c r="N21" s="17"/>
      <c r="O21" s="32">
        <f t="shared" ref="O21:O23" si="3">SUM(D21:N21)</f>
        <v>0</v>
      </c>
    </row>
    <row r="22" spans="1:15" ht="15.75" customHeight="1">
      <c r="A22" s="1" t="s">
        <v>41</v>
      </c>
      <c r="B22" s="12"/>
      <c r="C22" s="2"/>
      <c r="D22" s="10" t="s">
        <v>27</v>
      </c>
      <c r="E22" s="10"/>
      <c r="F22" s="10"/>
      <c r="G22" s="10"/>
      <c r="H22" s="2"/>
      <c r="I22" s="10"/>
      <c r="J22" s="10"/>
      <c r="K22" s="10"/>
      <c r="L22" s="17"/>
      <c r="M22" s="10"/>
      <c r="N22" s="17"/>
      <c r="O22" s="32">
        <f t="shared" si="3"/>
        <v>0</v>
      </c>
    </row>
    <row r="23" spans="1:15" ht="15.75" customHeight="1">
      <c r="A23" s="1" t="s">
        <v>43</v>
      </c>
      <c r="B23" s="12"/>
      <c r="C23" s="2"/>
      <c r="D23" s="10"/>
      <c r="E23" s="10"/>
      <c r="F23" s="10"/>
      <c r="G23" s="10"/>
      <c r="H23" s="2"/>
      <c r="I23" s="10"/>
      <c r="J23" s="10"/>
      <c r="K23" s="10"/>
      <c r="L23" s="17"/>
      <c r="M23" s="10"/>
      <c r="N23" s="17"/>
      <c r="O23" s="32">
        <f t="shared" si="3"/>
        <v>0</v>
      </c>
    </row>
    <row r="24" spans="1:15" ht="15.75" customHeight="1">
      <c r="A24" s="19" t="s">
        <v>44</v>
      </c>
      <c r="B24" s="12"/>
      <c r="C24" s="2"/>
      <c r="D24" s="10">
        <v>8300</v>
      </c>
      <c r="E24" s="10"/>
      <c r="F24" s="10">
        <v>10997</v>
      </c>
      <c r="G24" s="10"/>
      <c r="H24" s="2"/>
      <c r="I24" s="10"/>
      <c r="J24" s="11"/>
      <c r="K24" s="10"/>
      <c r="L24" s="9">
        <v>18894</v>
      </c>
      <c r="M24" s="10"/>
      <c r="N24" s="10"/>
      <c r="O24" s="32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36271</v>
      </c>
      <c r="E25" s="10"/>
      <c r="F25" s="10">
        <f>SUM(F16:F24)</f>
        <v>21800</v>
      </c>
      <c r="G25" s="10"/>
      <c r="H25" s="2"/>
      <c r="I25" s="10"/>
      <c r="J25" s="10"/>
      <c r="K25" s="10"/>
      <c r="L25" s="10">
        <f>SUM(L16:L24)</f>
        <v>29987</v>
      </c>
      <c r="M25" s="10"/>
      <c r="N25" s="10"/>
      <c r="O25" s="32" t="s">
        <v>28</v>
      </c>
    </row>
    <row r="26" spans="1:15" ht="15.75" customHeight="1">
      <c r="A26" s="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ht="13.5" customHeight="1">
      <c r="A27" s="34" t="s">
        <v>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26500</v>
      </c>
      <c r="E29" s="2"/>
      <c r="F29" s="10">
        <f>SUM(F7:F10)</f>
        <v>13500</v>
      </c>
      <c r="G29" s="2"/>
      <c r="H29" s="10"/>
      <c r="I29" s="2"/>
      <c r="J29" s="10"/>
      <c r="K29" s="2"/>
      <c r="L29" s="10">
        <v>19000</v>
      </c>
      <c r="M29" s="2"/>
      <c r="N29" s="10"/>
      <c r="O29" s="2"/>
    </row>
    <row r="30" spans="1:15" ht="13.5" customHeight="1">
      <c r="A30" s="1" t="s">
        <v>48</v>
      </c>
      <c r="B30" s="2"/>
      <c r="C30" s="2"/>
      <c r="D30" s="11">
        <f>SUM(D16:D23)</f>
        <v>27971</v>
      </c>
      <c r="E30" s="2"/>
      <c r="F30" s="11">
        <f>SUM(F16:F23)</f>
        <v>10803</v>
      </c>
      <c r="G30" s="2"/>
      <c r="H30" s="11"/>
      <c r="I30" s="2"/>
      <c r="J30" s="11"/>
      <c r="K30" s="2"/>
      <c r="L30" s="11">
        <v>8093</v>
      </c>
      <c r="M30" s="2"/>
      <c r="N30" s="11"/>
      <c r="O30" s="2"/>
    </row>
    <row r="31" spans="1:15" ht="13.5" customHeight="1">
      <c r="A31" s="1" t="s">
        <v>49</v>
      </c>
      <c r="B31" s="2"/>
      <c r="C31" s="2"/>
      <c r="D31" s="11">
        <f>D29-D30</f>
        <v>-1471</v>
      </c>
      <c r="E31" s="2"/>
      <c r="F31" s="11">
        <f>F29-F30</f>
        <v>2697</v>
      </c>
      <c r="G31" s="2"/>
      <c r="H31" s="11"/>
      <c r="I31" s="2"/>
      <c r="J31" s="11"/>
      <c r="K31" s="2"/>
      <c r="L31" s="11">
        <f>L29-L30</f>
        <v>10907</v>
      </c>
      <c r="M31" s="2"/>
      <c r="N31" s="11"/>
      <c r="O31" s="2"/>
    </row>
    <row r="32" spans="1:15" ht="13.5" customHeight="1">
      <c r="A32" s="1" t="s">
        <v>63</v>
      </c>
      <c r="B32" s="2"/>
      <c r="C32" s="2"/>
      <c r="D32" s="11" t="s">
        <v>64</v>
      </c>
      <c r="E32" s="2"/>
      <c r="F32" s="11"/>
      <c r="G32" s="2"/>
      <c r="H32" s="25"/>
      <c r="I32" s="4"/>
      <c r="J32" s="25"/>
      <c r="K32" s="2"/>
      <c r="L32" s="11" t="s">
        <v>65</v>
      </c>
      <c r="M32" s="2"/>
      <c r="N32" s="11"/>
      <c r="O32" s="2"/>
    </row>
    <row r="33" spans="1:15" ht="13.5" customHeight="1">
      <c r="A33" s="1" t="s">
        <v>63</v>
      </c>
      <c r="B33" s="2"/>
      <c r="C33" s="2"/>
      <c r="D33" s="11" t="s">
        <v>66</v>
      </c>
      <c r="E33" s="2"/>
      <c r="F33" s="11"/>
      <c r="G33" s="2"/>
      <c r="H33" s="25"/>
      <c r="I33" s="4"/>
      <c r="J33" s="25"/>
      <c r="K33" s="2"/>
      <c r="L33" s="11"/>
      <c r="M33" s="2"/>
      <c r="N33" s="11"/>
      <c r="O33" s="2"/>
    </row>
    <row r="34" spans="1:15" ht="13.5" customHeight="1">
      <c r="A34" s="1" t="s">
        <v>63</v>
      </c>
      <c r="B34" s="2"/>
      <c r="C34" s="2"/>
      <c r="D34" s="11" t="s">
        <v>67</v>
      </c>
      <c r="E34" s="2"/>
      <c r="F34" s="11"/>
      <c r="G34" s="2"/>
      <c r="H34" s="25"/>
      <c r="I34" s="4"/>
      <c r="J34" s="25"/>
      <c r="K34" s="2"/>
      <c r="L34" s="11"/>
      <c r="M34" s="2"/>
      <c r="N34" s="11"/>
      <c r="O34" s="2"/>
    </row>
    <row r="35" spans="1:15" ht="13.5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 t="s">
        <v>68</v>
      </c>
      <c r="E1" s="36" t="s">
        <v>27</v>
      </c>
      <c r="F1" s="2" t="s">
        <v>69</v>
      </c>
      <c r="G1" s="2" t="s">
        <v>27</v>
      </c>
      <c r="H1" s="2"/>
      <c r="I1" s="2" t="s">
        <v>27</v>
      </c>
      <c r="J1" s="2"/>
      <c r="K1" s="2" t="s">
        <v>27</v>
      </c>
      <c r="L1" s="2" t="s">
        <v>70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71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43207</v>
      </c>
      <c r="E3" s="36"/>
      <c r="F3" s="5">
        <v>43316</v>
      </c>
      <c r="G3" s="2"/>
      <c r="H3" s="28">
        <v>43344</v>
      </c>
      <c r="I3" s="2"/>
      <c r="J3" s="5">
        <v>43379</v>
      </c>
      <c r="K3" s="2"/>
      <c r="L3" s="5">
        <v>43435</v>
      </c>
      <c r="M3" s="2"/>
      <c r="N3" s="5">
        <v>43470</v>
      </c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2"/>
      <c r="C6" s="2"/>
      <c r="D6" s="9">
        <v>18894</v>
      </c>
      <c r="E6" s="36" t="s">
        <v>27</v>
      </c>
      <c r="F6" s="9">
        <f>D24</f>
        <v>21286</v>
      </c>
      <c r="G6" s="2"/>
      <c r="H6" s="2"/>
      <c r="I6" s="2"/>
      <c r="J6" s="2"/>
      <c r="K6" s="2"/>
      <c r="L6" s="10">
        <f>F24</f>
        <v>26890</v>
      </c>
      <c r="M6" s="2"/>
      <c r="N6" s="10"/>
      <c r="O6" s="30">
        <v>31405</v>
      </c>
    </row>
    <row r="7" spans="1:26" ht="15.75" customHeight="1">
      <c r="A7" s="1" t="s">
        <v>29</v>
      </c>
      <c r="B7" s="10">
        <v>1500</v>
      </c>
      <c r="C7" s="2">
        <v>19</v>
      </c>
      <c r="D7" s="12">
        <f t="shared" ref="D7:D10" si="0">B7*C7</f>
        <v>28500</v>
      </c>
      <c r="E7" s="36">
        <v>9</v>
      </c>
      <c r="F7" s="10">
        <f t="shared" ref="F7:F10" si="1">B7*E7</f>
        <v>13500</v>
      </c>
      <c r="G7" s="2"/>
      <c r="H7" s="2"/>
      <c r="I7" s="2"/>
      <c r="J7" s="10"/>
      <c r="K7" s="2">
        <v>7</v>
      </c>
      <c r="L7" s="10">
        <f t="shared" ref="L7:L10" si="2">B7*K7</f>
        <v>10500</v>
      </c>
      <c r="M7" s="2"/>
      <c r="N7" s="10"/>
      <c r="O7" s="30">
        <f t="shared" ref="O7:O13" si="3">D7+F7+H7+J7+L7+N7</f>
        <v>52500</v>
      </c>
    </row>
    <row r="8" spans="1:26" ht="15.75" customHeight="1">
      <c r="A8" s="1" t="s">
        <v>30</v>
      </c>
      <c r="B8" s="10">
        <v>1000</v>
      </c>
      <c r="C8" s="2">
        <v>1</v>
      </c>
      <c r="D8" s="12">
        <f t="shared" si="0"/>
        <v>1000</v>
      </c>
      <c r="E8" s="36"/>
      <c r="F8" s="10">
        <f t="shared" si="1"/>
        <v>0</v>
      </c>
      <c r="G8" s="2"/>
      <c r="H8" s="2"/>
      <c r="I8" s="2"/>
      <c r="J8" s="12"/>
      <c r="K8" s="2"/>
      <c r="L8" s="10">
        <f t="shared" si="2"/>
        <v>0</v>
      </c>
      <c r="M8" s="2"/>
      <c r="N8" s="12"/>
      <c r="O8" s="30">
        <f t="shared" si="3"/>
        <v>1000</v>
      </c>
    </row>
    <row r="9" spans="1:26" ht="15.75" customHeight="1">
      <c r="A9" s="1" t="s">
        <v>31</v>
      </c>
      <c r="B9" s="10">
        <v>500</v>
      </c>
      <c r="C9" s="2">
        <v>1</v>
      </c>
      <c r="D9" s="12">
        <f t="shared" si="0"/>
        <v>500</v>
      </c>
      <c r="E9" s="36"/>
      <c r="F9" s="10">
        <f t="shared" si="1"/>
        <v>0</v>
      </c>
      <c r="G9" s="2"/>
      <c r="H9" s="2"/>
      <c r="I9" s="2"/>
      <c r="J9" s="12"/>
      <c r="K9" s="2"/>
      <c r="L9" s="10">
        <f t="shared" si="2"/>
        <v>0</v>
      </c>
      <c r="M9" s="2"/>
      <c r="N9" s="12"/>
      <c r="O9" s="30">
        <f t="shared" si="3"/>
        <v>500</v>
      </c>
    </row>
    <row r="10" spans="1:26" ht="15.75" customHeight="1">
      <c r="A10" s="1" t="s">
        <v>32</v>
      </c>
      <c r="B10" s="10">
        <v>0</v>
      </c>
      <c r="C10" s="2"/>
      <c r="D10" s="12">
        <f t="shared" si="0"/>
        <v>0</v>
      </c>
      <c r="E10" s="36"/>
      <c r="F10" s="10">
        <f t="shared" si="1"/>
        <v>0</v>
      </c>
      <c r="G10" s="2"/>
      <c r="H10" s="2"/>
      <c r="I10" s="2"/>
      <c r="J10" s="12"/>
      <c r="K10" s="2"/>
      <c r="L10" s="10">
        <f t="shared" si="2"/>
        <v>0</v>
      </c>
      <c r="M10" s="2"/>
      <c r="N10" s="12"/>
      <c r="O10" s="30">
        <f t="shared" si="3"/>
        <v>0</v>
      </c>
    </row>
    <row r="11" spans="1:26" ht="15.75" customHeight="1">
      <c r="A11" s="1" t="s">
        <v>33</v>
      </c>
      <c r="B11" s="10"/>
      <c r="C11" s="2"/>
      <c r="D11" s="10"/>
      <c r="E11" s="36"/>
      <c r="F11" s="12"/>
      <c r="G11" s="2"/>
      <c r="H11" s="2"/>
      <c r="I11" s="2"/>
      <c r="J11" s="12"/>
      <c r="K11" s="2"/>
      <c r="L11" s="12"/>
      <c r="M11" s="2"/>
      <c r="N11" s="12"/>
      <c r="O11" s="30">
        <f t="shared" si="3"/>
        <v>0</v>
      </c>
    </row>
    <row r="12" spans="1:26" ht="15.75" customHeight="1">
      <c r="A12" s="1" t="s">
        <v>34</v>
      </c>
      <c r="B12" s="10"/>
      <c r="C12" s="2"/>
      <c r="D12" s="10"/>
      <c r="E12" s="36"/>
      <c r="F12" s="12"/>
      <c r="G12" s="2"/>
      <c r="H12" s="2"/>
      <c r="I12" s="2"/>
      <c r="J12" s="12"/>
      <c r="K12" s="2"/>
      <c r="L12" s="12"/>
      <c r="M12" s="2"/>
      <c r="N12" s="12"/>
      <c r="O12" s="30">
        <f t="shared" si="3"/>
        <v>0</v>
      </c>
    </row>
    <row r="13" spans="1:26" ht="15.75" customHeight="1">
      <c r="A13" s="1" t="s">
        <v>35</v>
      </c>
      <c r="B13" s="10"/>
      <c r="C13" s="2"/>
      <c r="D13" s="10"/>
      <c r="E13" s="36"/>
      <c r="F13" s="12"/>
      <c r="G13" s="2"/>
      <c r="H13" s="2"/>
      <c r="I13" s="2"/>
      <c r="J13" s="12"/>
      <c r="K13" s="2"/>
      <c r="L13" s="12"/>
      <c r="M13" s="2"/>
      <c r="N13" s="12"/>
      <c r="O13" s="30">
        <f t="shared" si="3"/>
        <v>0</v>
      </c>
    </row>
    <row r="14" spans="1:26" ht="15.75" customHeight="1">
      <c r="A14" s="15" t="s">
        <v>7</v>
      </c>
      <c r="B14" s="10"/>
      <c r="C14" s="2"/>
      <c r="D14" s="11">
        <f>SUM(D6:D13)</f>
        <v>48894</v>
      </c>
      <c r="E14" s="36"/>
      <c r="F14" s="11">
        <f>SUM(F6:F13)</f>
        <v>34786</v>
      </c>
      <c r="G14" s="2"/>
      <c r="H14" s="2"/>
      <c r="I14" s="2"/>
      <c r="J14" s="11"/>
      <c r="K14" s="2"/>
      <c r="L14" s="11">
        <f>SUM(L6:L13)</f>
        <v>37390</v>
      </c>
      <c r="M14" s="2"/>
      <c r="N14" s="11"/>
      <c r="O14" s="30">
        <f>SUM(O6:O13)</f>
        <v>85405</v>
      </c>
    </row>
    <row r="15" spans="1:26" ht="15.75" customHeight="1">
      <c r="A15" s="6" t="s">
        <v>36</v>
      </c>
      <c r="B15" s="7"/>
      <c r="C15" s="7"/>
      <c r="D15" s="7"/>
      <c r="E15" s="38"/>
      <c r="F15" s="7"/>
      <c r="G15" s="7"/>
      <c r="H15" s="7"/>
      <c r="I15" s="7"/>
      <c r="J15" s="7"/>
      <c r="K15" s="7"/>
      <c r="L15" s="7"/>
      <c r="M15" s="7"/>
      <c r="N15" s="7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f>11469+16139</f>
        <v>27608</v>
      </c>
      <c r="E16" s="39"/>
      <c r="F16" s="10">
        <v>7896</v>
      </c>
      <c r="G16" s="10"/>
      <c r="H16" s="2"/>
      <c r="I16" s="10"/>
      <c r="J16" s="10"/>
      <c r="K16" s="10"/>
      <c r="L16" s="31">
        <v>5985</v>
      </c>
      <c r="M16" s="10"/>
      <c r="N16" s="10"/>
      <c r="O16" s="32">
        <f t="shared" ref="O16:O23" si="4">SUM(D16:N16)</f>
        <v>41489</v>
      </c>
    </row>
    <row r="17" spans="1:15" ht="15.75" customHeight="1">
      <c r="A17" s="1" t="s">
        <v>38</v>
      </c>
      <c r="B17" s="12"/>
      <c r="C17" s="2"/>
      <c r="D17" s="10"/>
      <c r="E17" s="39"/>
      <c r="F17" s="10"/>
      <c r="G17" s="10"/>
      <c r="H17" s="2"/>
      <c r="I17" s="10"/>
      <c r="J17" s="10"/>
      <c r="K17" s="10"/>
      <c r="L17" s="17"/>
      <c r="M17" s="10"/>
      <c r="N17" s="17"/>
      <c r="O17" s="32">
        <f t="shared" si="4"/>
        <v>0</v>
      </c>
    </row>
    <row r="18" spans="1:15" ht="15.75" customHeight="1">
      <c r="A18" s="1" t="s">
        <v>39</v>
      </c>
      <c r="B18" s="12"/>
      <c r="C18" s="2"/>
      <c r="D18" s="10"/>
      <c r="E18" s="39"/>
      <c r="F18" s="10"/>
      <c r="G18" s="10"/>
      <c r="H18" s="2"/>
      <c r="I18" s="10"/>
      <c r="J18" s="10"/>
      <c r="K18" s="10"/>
      <c r="L18" s="17"/>
      <c r="M18" s="10"/>
      <c r="N18" s="17"/>
      <c r="O18" s="32">
        <f t="shared" si="4"/>
        <v>0</v>
      </c>
    </row>
    <row r="19" spans="1:15" ht="15.75" customHeight="1">
      <c r="A19" s="1" t="s">
        <v>33</v>
      </c>
      <c r="B19" s="10"/>
      <c r="C19" s="2"/>
      <c r="D19" s="10"/>
      <c r="E19" s="36"/>
      <c r="F19" s="12"/>
      <c r="G19" s="2"/>
      <c r="H19" s="2"/>
      <c r="I19" s="2"/>
      <c r="J19" s="12"/>
      <c r="K19" s="2"/>
      <c r="L19" s="12" t="s">
        <v>42</v>
      </c>
      <c r="M19" s="2"/>
      <c r="N19" s="12"/>
      <c r="O19" s="32">
        <f t="shared" si="4"/>
        <v>0</v>
      </c>
    </row>
    <row r="20" spans="1:15" ht="15.75" customHeight="1">
      <c r="A20" s="1" t="s">
        <v>34</v>
      </c>
      <c r="B20" s="12"/>
      <c r="C20" s="2"/>
      <c r="D20" s="10"/>
      <c r="E20" s="39"/>
      <c r="F20" s="10"/>
      <c r="G20" s="10"/>
      <c r="H20" s="2"/>
      <c r="I20" s="10"/>
      <c r="J20" s="10"/>
      <c r="K20" s="10"/>
      <c r="L20" s="17"/>
      <c r="M20" s="10"/>
      <c r="N20" s="17"/>
      <c r="O20" s="32">
        <f t="shared" si="4"/>
        <v>0</v>
      </c>
    </row>
    <row r="21" spans="1:15" ht="15.75" customHeight="1">
      <c r="A21" s="1" t="s">
        <v>40</v>
      </c>
      <c r="B21" s="12"/>
      <c r="C21" s="2"/>
      <c r="D21" s="10"/>
      <c r="E21" s="39"/>
      <c r="F21" s="10"/>
      <c r="G21" s="10"/>
      <c r="H21" s="2"/>
      <c r="I21" s="10"/>
      <c r="J21" s="10"/>
      <c r="K21" s="10"/>
      <c r="L21" s="17"/>
      <c r="M21" s="10"/>
      <c r="N21" s="17"/>
      <c r="O21" s="32">
        <f t="shared" si="4"/>
        <v>0</v>
      </c>
    </row>
    <row r="22" spans="1:15" ht="15.75" customHeight="1">
      <c r="A22" s="1" t="s">
        <v>41</v>
      </c>
      <c r="B22" s="12"/>
      <c r="C22" s="2"/>
      <c r="D22" s="10" t="s">
        <v>27</v>
      </c>
      <c r="E22" s="39"/>
      <c r="F22" s="10"/>
      <c r="G22" s="10"/>
      <c r="H22" s="2"/>
      <c r="I22" s="10"/>
      <c r="J22" s="10"/>
      <c r="K22" s="10"/>
      <c r="L22" s="17"/>
      <c r="M22" s="10"/>
      <c r="N22" s="17"/>
      <c r="O22" s="32">
        <f t="shared" si="4"/>
        <v>0</v>
      </c>
    </row>
    <row r="23" spans="1:15" ht="15.75" customHeight="1">
      <c r="A23" s="1" t="s">
        <v>43</v>
      </c>
      <c r="B23" s="12"/>
      <c r="C23" s="2"/>
      <c r="D23" s="10"/>
      <c r="E23" s="10"/>
      <c r="F23" s="40"/>
      <c r="G23" s="41"/>
      <c r="H23" s="35"/>
      <c r="I23" s="42"/>
      <c r="J23" s="40"/>
      <c r="K23" s="40"/>
      <c r="L23" s="43"/>
      <c r="M23" s="40"/>
      <c r="N23" s="43"/>
      <c r="O23" s="32">
        <f t="shared" si="4"/>
        <v>0</v>
      </c>
    </row>
    <row r="24" spans="1:15" ht="15.75" customHeight="1">
      <c r="A24" s="19" t="s">
        <v>44</v>
      </c>
      <c r="B24" s="12"/>
      <c r="C24" s="2"/>
      <c r="D24" s="9">
        <v>21286</v>
      </c>
      <c r="E24" s="10"/>
      <c r="F24" s="10">
        <f>F14-F16</f>
        <v>26890</v>
      </c>
      <c r="G24" s="39"/>
      <c r="H24" s="2"/>
      <c r="I24" s="32"/>
      <c r="J24" s="11"/>
      <c r="K24" s="10"/>
      <c r="L24" s="10">
        <f>L14-L16</f>
        <v>31405</v>
      </c>
      <c r="M24" s="10"/>
      <c r="N24" s="10"/>
      <c r="O24" s="10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48894</v>
      </c>
      <c r="E25" s="10"/>
      <c r="F25" s="10">
        <f>SUM(F16:F24)</f>
        <v>34786</v>
      </c>
      <c r="G25" s="39"/>
      <c r="H25" s="2"/>
      <c r="I25" s="32"/>
      <c r="J25" s="10"/>
      <c r="K25" s="10"/>
      <c r="L25" s="10">
        <f>SUM(L16:L24)</f>
        <v>37390</v>
      </c>
      <c r="M25" s="10"/>
      <c r="N25" s="10"/>
      <c r="O25" s="10">
        <f>SUM(O16:O24)</f>
        <v>41489</v>
      </c>
    </row>
    <row r="26" spans="1:15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13.5" customHeight="1">
      <c r="A27" s="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30000</v>
      </c>
      <c r="E29" s="2"/>
      <c r="F29" s="10">
        <f>SUM(F7:F10)</f>
        <v>13500</v>
      </c>
      <c r="G29" s="10"/>
      <c r="H29" s="10"/>
      <c r="I29" s="10"/>
      <c r="J29" s="10"/>
      <c r="K29" s="10"/>
      <c r="L29" s="10">
        <f>SUM(L7:L10)</f>
        <v>10500</v>
      </c>
      <c r="M29" s="10"/>
      <c r="N29" s="10"/>
      <c r="O29" s="10">
        <f t="shared" ref="O29:O31" si="5">SUM(D29:N29)</f>
        <v>54000</v>
      </c>
    </row>
    <row r="30" spans="1:15" ht="13.5" customHeight="1">
      <c r="A30" s="1" t="s">
        <v>48</v>
      </c>
      <c r="B30" s="2"/>
      <c r="C30" s="2"/>
      <c r="D30" s="11">
        <f>SUM(D16:D23)</f>
        <v>27608</v>
      </c>
      <c r="E30" s="2"/>
      <c r="F30" s="11">
        <f>SUM(F16:F23)</f>
        <v>7896</v>
      </c>
      <c r="G30" s="11"/>
      <c r="H30" s="11"/>
      <c r="I30" s="11"/>
      <c r="J30" s="11"/>
      <c r="K30" s="11"/>
      <c r="L30" s="11">
        <f>SUM(L16:L23)</f>
        <v>5985</v>
      </c>
      <c r="M30" s="11"/>
      <c r="N30" s="11"/>
      <c r="O30" s="10">
        <f t="shared" si="5"/>
        <v>41489</v>
      </c>
    </row>
    <row r="31" spans="1:15" ht="13.5" customHeight="1">
      <c r="A31" s="1" t="s">
        <v>49</v>
      </c>
      <c r="B31" s="2"/>
      <c r="C31" s="2"/>
      <c r="D31" s="11">
        <f>D29-D30</f>
        <v>2392</v>
      </c>
      <c r="E31" s="2"/>
      <c r="F31" s="11">
        <f>F29-F30</f>
        <v>5604</v>
      </c>
      <c r="G31" s="11"/>
      <c r="H31" s="11"/>
      <c r="I31" s="11"/>
      <c r="J31" s="11"/>
      <c r="K31" s="11"/>
      <c r="L31" s="11">
        <f>L29-L30</f>
        <v>4515</v>
      </c>
      <c r="M31" s="11"/>
      <c r="N31" s="11"/>
      <c r="O31" s="10">
        <f t="shared" si="5"/>
        <v>12511</v>
      </c>
    </row>
    <row r="32" spans="1:15" ht="13.5" customHeight="1">
      <c r="A32" s="1" t="s">
        <v>63</v>
      </c>
      <c r="B32" s="2"/>
      <c r="C32" s="2"/>
      <c r="D32" s="11"/>
      <c r="E32" s="2"/>
      <c r="F32" s="11"/>
      <c r="G32" s="2"/>
      <c r="H32" s="25"/>
      <c r="I32" s="4"/>
      <c r="J32" s="25"/>
      <c r="K32" s="2"/>
      <c r="L32" s="11"/>
      <c r="M32" s="11"/>
      <c r="N32" s="11"/>
      <c r="O32" s="11">
        <f>O31+D6</f>
        <v>31405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 t="s">
        <v>72</v>
      </c>
      <c r="E1" s="36" t="s">
        <v>27</v>
      </c>
      <c r="F1" s="2" t="s">
        <v>73</v>
      </c>
      <c r="G1" s="2" t="s">
        <v>27</v>
      </c>
      <c r="H1" s="2"/>
      <c r="I1" s="2" t="s">
        <v>27</v>
      </c>
      <c r="J1" s="2"/>
      <c r="K1" s="2" t="s">
        <v>27</v>
      </c>
      <c r="L1" s="2" t="s">
        <v>74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75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43568</v>
      </c>
      <c r="E3" s="36"/>
      <c r="F3" s="44">
        <v>43680</v>
      </c>
      <c r="G3" s="2"/>
      <c r="H3" s="28"/>
      <c r="I3" s="2"/>
      <c r="J3" s="5"/>
      <c r="K3" s="2"/>
      <c r="L3" s="5"/>
      <c r="M3" s="2"/>
      <c r="N3" s="5"/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45"/>
      <c r="C6" s="2"/>
      <c r="D6" s="46">
        <v>31405</v>
      </c>
      <c r="E6" s="36" t="s">
        <v>27</v>
      </c>
      <c r="F6" s="47">
        <f>D32</f>
        <v>36183</v>
      </c>
      <c r="G6" s="2"/>
      <c r="H6" s="48"/>
      <c r="I6" s="48"/>
      <c r="J6" s="48"/>
      <c r="K6" s="48"/>
      <c r="L6" s="48"/>
      <c r="M6" s="48"/>
      <c r="N6" s="48"/>
      <c r="O6" s="49">
        <v>31405</v>
      </c>
    </row>
    <row r="7" spans="1:26" ht="15.75" customHeight="1">
      <c r="A7" s="1" t="s">
        <v>29</v>
      </c>
      <c r="B7" s="45">
        <v>1500</v>
      </c>
      <c r="C7" s="2">
        <v>17</v>
      </c>
      <c r="D7" s="45">
        <f t="shared" ref="D7:D10" si="0">B7*C7</f>
        <v>25500</v>
      </c>
      <c r="E7" s="36"/>
      <c r="F7" s="47">
        <v>13000</v>
      </c>
      <c r="G7" s="2"/>
      <c r="H7" s="48"/>
      <c r="I7" s="48"/>
      <c r="J7" s="48"/>
      <c r="K7" s="48"/>
      <c r="L7" s="48"/>
      <c r="M7" s="48"/>
      <c r="N7" s="48"/>
      <c r="O7" s="49">
        <f t="shared" ref="O7:O13" si="1">D7+F7+H7+J7+L7+N7</f>
        <v>38500</v>
      </c>
    </row>
    <row r="8" spans="1:26" ht="15.75" customHeight="1">
      <c r="A8" s="1" t="s">
        <v>30</v>
      </c>
      <c r="B8" s="45">
        <v>1000</v>
      </c>
      <c r="C8" s="2">
        <v>0</v>
      </c>
      <c r="D8" s="45">
        <f t="shared" si="0"/>
        <v>0</v>
      </c>
      <c r="E8" s="36"/>
      <c r="F8" s="47">
        <v>5</v>
      </c>
      <c r="G8" s="2"/>
      <c r="H8" s="48"/>
      <c r="I8" s="48"/>
      <c r="J8" s="48"/>
      <c r="K8" s="48"/>
      <c r="L8" s="48"/>
      <c r="M8" s="48"/>
      <c r="N8" s="48"/>
      <c r="O8" s="49">
        <f t="shared" si="1"/>
        <v>5</v>
      </c>
    </row>
    <row r="9" spans="1:26" ht="15.75" customHeight="1">
      <c r="A9" s="1" t="s">
        <v>31</v>
      </c>
      <c r="B9" s="45">
        <v>500</v>
      </c>
      <c r="C9" s="2">
        <v>1</v>
      </c>
      <c r="D9" s="45">
        <f t="shared" si="0"/>
        <v>500</v>
      </c>
      <c r="E9" s="36"/>
      <c r="F9" s="47">
        <v>2</v>
      </c>
      <c r="G9" s="2"/>
      <c r="H9" s="48"/>
      <c r="I9" s="48"/>
      <c r="J9" s="48"/>
      <c r="K9" s="48"/>
      <c r="L9" s="48"/>
      <c r="M9" s="48"/>
      <c r="N9" s="48"/>
      <c r="O9" s="49">
        <f t="shared" si="1"/>
        <v>502</v>
      </c>
    </row>
    <row r="10" spans="1:26" ht="15.75" customHeight="1">
      <c r="A10" s="1" t="s">
        <v>32</v>
      </c>
      <c r="B10" s="45">
        <v>0</v>
      </c>
      <c r="C10" s="2"/>
      <c r="D10" s="45">
        <f t="shared" si="0"/>
        <v>0</v>
      </c>
      <c r="E10" s="36"/>
      <c r="F10" s="47">
        <v>1</v>
      </c>
      <c r="G10" s="2"/>
      <c r="H10" s="48"/>
      <c r="I10" s="48"/>
      <c r="J10" s="48"/>
      <c r="K10" s="48"/>
      <c r="L10" s="48"/>
      <c r="M10" s="48"/>
      <c r="N10" s="48"/>
      <c r="O10" s="49">
        <f t="shared" si="1"/>
        <v>1</v>
      </c>
    </row>
    <row r="11" spans="1:26" ht="15.75" customHeight="1">
      <c r="A11" s="1" t="s">
        <v>33</v>
      </c>
      <c r="B11" s="45"/>
      <c r="C11" s="2"/>
      <c r="D11" s="45"/>
      <c r="E11" s="36"/>
      <c r="F11" s="45"/>
      <c r="G11" s="2"/>
      <c r="H11" s="48"/>
      <c r="I11" s="48"/>
      <c r="J11" s="48"/>
      <c r="K11" s="48"/>
      <c r="L11" s="48"/>
      <c r="M11" s="48"/>
      <c r="N11" s="48"/>
      <c r="O11" s="49">
        <f t="shared" si="1"/>
        <v>0</v>
      </c>
    </row>
    <row r="12" spans="1:26" ht="15.75" customHeight="1">
      <c r="A12" s="1" t="s">
        <v>34</v>
      </c>
      <c r="B12" s="45">
        <v>4500</v>
      </c>
      <c r="C12" s="2">
        <v>1</v>
      </c>
      <c r="D12" s="45">
        <f>B12*C12</f>
        <v>4500</v>
      </c>
      <c r="E12" s="36"/>
      <c r="F12" s="47">
        <v>0</v>
      </c>
      <c r="G12" s="2"/>
      <c r="H12" s="48"/>
      <c r="I12" s="48"/>
      <c r="J12" s="48"/>
      <c r="K12" s="48"/>
      <c r="L12" s="48"/>
      <c r="M12" s="48"/>
      <c r="N12" s="48"/>
      <c r="O12" s="49">
        <f t="shared" si="1"/>
        <v>4500</v>
      </c>
    </row>
    <row r="13" spans="1:26" ht="15.75" customHeight="1">
      <c r="A13" s="1" t="s">
        <v>35</v>
      </c>
      <c r="B13" s="45"/>
      <c r="C13" s="2"/>
      <c r="D13" s="45"/>
      <c r="E13" s="36"/>
      <c r="F13" s="45"/>
      <c r="G13" s="2"/>
      <c r="H13" s="48"/>
      <c r="I13" s="48"/>
      <c r="J13" s="48"/>
      <c r="K13" s="48"/>
      <c r="L13" s="48"/>
      <c r="M13" s="48"/>
      <c r="N13" s="48"/>
      <c r="O13" s="49">
        <f t="shared" si="1"/>
        <v>0</v>
      </c>
    </row>
    <row r="14" spans="1:26" ht="15.75" customHeight="1">
      <c r="A14" s="15" t="s">
        <v>7</v>
      </c>
      <c r="B14" s="45"/>
      <c r="C14" s="2"/>
      <c r="D14" s="45">
        <f>SUM(D6:D13)</f>
        <v>61905</v>
      </c>
      <c r="E14" s="36"/>
      <c r="F14" s="45">
        <f>F6+F7</f>
        <v>49183</v>
      </c>
      <c r="G14" s="2"/>
      <c r="H14" s="48"/>
      <c r="I14" s="48"/>
      <c r="J14" s="48"/>
      <c r="K14" s="48"/>
      <c r="L14" s="48"/>
      <c r="M14" s="48"/>
      <c r="N14" s="48"/>
      <c r="O14" s="49">
        <f>SUM(O6:O13)</f>
        <v>74913</v>
      </c>
    </row>
    <row r="15" spans="1:26" ht="15.75" customHeight="1">
      <c r="A15" s="6" t="s">
        <v>36</v>
      </c>
      <c r="B15" s="50"/>
      <c r="C15" s="7"/>
      <c r="D15" s="50"/>
      <c r="E15" s="38"/>
      <c r="F15" s="50"/>
      <c r="G15" s="7"/>
      <c r="H15" s="51"/>
      <c r="I15" s="51"/>
      <c r="J15" s="51"/>
      <c r="K15" s="51"/>
      <c r="L15" s="51"/>
      <c r="M15" s="51"/>
      <c r="N15" s="51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45"/>
      <c r="C16" s="2"/>
      <c r="D16" s="45">
        <v>25722</v>
      </c>
      <c r="E16" s="39"/>
      <c r="F16" s="47">
        <v>10446</v>
      </c>
      <c r="G16" s="10"/>
      <c r="H16" s="48"/>
      <c r="I16" s="48"/>
      <c r="J16" s="48"/>
      <c r="K16" s="48"/>
      <c r="L16" s="48"/>
      <c r="M16" s="48"/>
      <c r="N16" s="48"/>
      <c r="O16" s="49">
        <f t="shared" ref="O16:O23" si="2">SUM(D16:N16)</f>
        <v>36168</v>
      </c>
    </row>
    <row r="17" spans="1:15" ht="15.75" customHeight="1">
      <c r="A17" s="1" t="s">
        <v>38</v>
      </c>
      <c r="B17" s="45"/>
      <c r="C17" s="2"/>
      <c r="D17" s="45"/>
      <c r="E17" s="39"/>
      <c r="F17" s="45"/>
      <c r="G17" s="10"/>
      <c r="H17" s="48"/>
      <c r="I17" s="48"/>
      <c r="J17" s="48"/>
      <c r="K17" s="48"/>
      <c r="L17" s="53"/>
      <c r="M17" s="48"/>
      <c r="N17" s="53"/>
      <c r="O17" s="49">
        <f t="shared" si="2"/>
        <v>0</v>
      </c>
    </row>
    <row r="18" spans="1:15" ht="15.75" customHeight="1">
      <c r="A18" s="1" t="s">
        <v>39</v>
      </c>
      <c r="B18" s="45"/>
      <c r="C18" s="2"/>
      <c r="D18" s="45"/>
      <c r="E18" s="39"/>
      <c r="F18" s="45"/>
      <c r="G18" s="10"/>
      <c r="H18" s="48"/>
      <c r="I18" s="48"/>
      <c r="J18" s="48"/>
      <c r="K18" s="48"/>
      <c r="L18" s="53"/>
      <c r="M18" s="48"/>
      <c r="N18" s="53"/>
      <c r="O18" s="49">
        <f t="shared" si="2"/>
        <v>0</v>
      </c>
    </row>
    <row r="19" spans="1:15" ht="15.75" customHeight="1">
      <c r="A19" s="1" t="s">
        <v>33</v>
      </c>
      <c r="B19" s="45"/>
      <c r="C19" s="2"/>
      <c r="D19" s="45"/>
      <c r="E19" s="36"/>
      <c r="F19" s="45"/>
      <c r="G19" s="2"/>
      <c r="H19" s="48"/>
      <c r="I19" s="48"/>
      <c r="J19" s="48"/>
      <c r="K19" s="48"/>
      <c r="L19" s="48"/>
      <c r="M19" s="48"/>
      <c r="N19" s="48"/>
      <c r="O19" s="49">
        <f t="shared" si="2"/>
        <v>0</v>
      </c>
    </row>
    <row r="20" spans="1:15" ht="15.75" customHeight="1">
      <c r="A20" s="1" t="s">
        <v>34</v>
      </c>
      <c r="B20" s="45"/>
      <c r="C20" s="2"/>
      <c r="D20" s="54" t="s">
        <v>76</v>
      </c>
      <c r="E20" s="39"/>
      <c r="F20" s="45"/>
      <c r="G20" s="10"/>
      <c r="H20" s="48"/>
      <c r="I20" s="48"/>
      <c r="J20" s="48"/>
      <c r="K20" s="48"/>
      <c r="L20" s="53"/>
      <c r="M20" s="48"/>
      <c r="N20" s="53"/>
      <c r="O20" s="49">
        <f t="shared" si="2"/>
        <v>0</v>
      </c>
    </row>
    <row r="21" spans="1:15" ht="15.75" customHeight="1">
      <c r="A21" s="1" t="s">
        <v>40</v>
      </c>
      <c r="B21" s="45"/>
      <c r="C21" s="2"/>
      <c r="D21" s="45"/>
      <c r="E21" s="39"/>
      <c r="F21" s="45"/>
      <c r="G21" s="10"/>
      <c r="H21" s="48"/>
      <c r="I21" s="48"/>
      <c r="J21" s="48"/>
      <c r="K21" s="48"/>
      <c r="L21" s="53"/>
      <c r="M21" s="48"/>
      <c r="N21" s="53"/>
      <c r="O21" s="49">
        <f t="shared" si="2"/>
        <v>0</v>
      </c>
    </row>
    <row r="22" spans="1:15" ht="15.75" customHeight="1">
      <c r="A22" s="1" t="s">
        <v>41</v>
      </c>
      <c r="B22" s="45"/>
      <c r="C22" s="2"/>
      <c r="D22" s="45" t="s">
        <v>27</v>
      </c>
      <c r="E22" s="39"/>
      <c r="F22" s="45"/>
      <c r="G22" s="10"/>
      <c r="H22" s="48"/>
      <c r="I22" s="48"/>
      <c r="J22" s="48"/>
      <c r="K22" s="48"/>
      <c r="L22" s="53"/>
      <c r="M22" s="48"/>
      <c r="N22" s="53"/>
      <c r="O22" s="49">
        <f t="shared" si="2"/>
        <v>0</v>
      </c>
    </row>
    <row r="23" spans="1:15" ht="15.75" customHeight="1">
      <c r="A23" s="1" t="s">
        <v>43</v>
      </c>
      <c r="B23" s="45"/>
      <c r="C23" s="2"/>
      <c r="D23" s="45"/>
      <c r="E23" s="10"/>
      <c r="F23" s="55"/>
      <c r="G23" s="41"/>
      <c r="H23" s="56"/>
      <c r="I23" s="57"/>
      <c r="J23" s="56"/>
      <c r="K23" s="56"/>
      <c r="L23" s="58"/>
      <c r="M23" s="56"/>
      <c r="N23" s="58"/>
      <c r="O23" s="49">
        <f t="shared" si="2"/>
        <v>0</v>
      </c>
    </row>
    <row r="24" spans="1:15" ht="15.75" customHeight="1">
      <c r="A24" s="19" t="s">
        <v>44</v>
      </c>
      <c r="B24" s="45"/>
      <c r="C24" s="2"/>
      <c r="D24" s="45"/>
      <c r="E24" s="10"/>
      <c r="F24" s="45"/>
      <c r="G24" s="39"/>
      <c r="H24" s="48"/>
      <c r="I24" s="59"/>
      <c r="J24" s="48"/>
      <c r="K24" s="48"/>
      <c r="L24" s="48"/>
      <c r="M24" s="48"/>
      <c r="N24" s="48"/>
      <c r="O24" s="45" t="s">
        <v>28</v>
      </c>
    </row>
    <row r="25" spans="1:15" ht="15.75" customHeight="1">
      <c r="A25" s="19" t="s">
        <v>7</v>
      </c>
      <c r="B25" s="45"/>
      <c r="C25" s="2"/>
      <c r="D25" s="45">
        <f>SUM(D16:D24)</f>
        <v>25722</v>
      </c>
      <c r="E25" s="10"/>
      <c r="F25" s="45">
        <f>F16</f>
        <v>10446</v>
      </c>
      <c r="G25" s="39"/>
      <c r="H25" s="48"/>
      <c r="I25" s="59"/>
      <c r="J25" s="48"/>
      <c r="K25" s="48"/>
      <c r="L25" s="48"/>
      <c r="M25" s="48"/>
      <c r="N25" s="48"/>
      <c r="O25" s="45">
        <f>SUM(O16:O24)</f>
        <v>36168</v>
      </c>
    </row>
    <row r="26" spans="1:15" ht="15.75" customHeight="1">
      <c r="A26" s="21"/>
      <c r="B26" s="60"/>
      <c r="C26" s="22"/>
      <c r="D26" s="60"/>
      <c r="E26" s="22"/>
      <c r="F26" s="60"/>
      <c r="G26" s="22"/>
      <c r="H26" s="22"/>
      <c r="I26" s="22"/>
      <c r="J26" s="22"/>
      <c r="K26" s="22"/>
      <c r="L26" s="22"/>
      <c r="M26" s="22"/>
      <c r="N26" s="22"/>
      <c r="O26" s="61"/>
    </row>
    <row r="27" spans="1:15" ht="13.5" customHeight="1">
      <c r="A27" s="1" t="s">
        <v>45</v>
      </c>
      <c r="B27" s="45"/>
      <c r="C27" s="2"/>
      <c r="D27" s="45"/>
      <c r="E27" s="2"/>
      <c r="F27" s="45"/>
      <c r="G27" s="2"/>
      <c r="H27" s="2"/>
      <c r="I27" s="2"/>
      <c r="J27" s="2"/>
      <c r="K27" s="2"/>
      <c r="L27" s="2"/>
      <c r="M27" s="2"/>
      <c r="N27" s="2"/>
      <c r="O27" s="45"/>
    </row>
    <row r="28" spans="1:15" ht="13.5" customHeight="1">
      <c r="A28" s="1" t="s">
        <v>46</v>
      </c>
      <c r="B28" s="45"/>
      <c r="C28" s="2"/>
      <c r="D28" s="62"/>
      <c r="E28" s="2"/>
      <c r="F28" s="45"/>
      <c r="G28" s="2"/>
      <c r="H28" s="2"/>
      <c r="I28" s="2"/>
      <c r="J28" s="2"/>
      <c r="K28" s="2"/>
      <c r="L28" s="2"/>
      <c r="M28" s="2"/>
      <c r="N28" s="2"/>
      <c r="O28" s="45"/>
    </row>
    <row r="29" spans="1:15" ht="13.5" customHeight="1">
      <c r="A29" s="24" t="s">
        <v>47</v>
      </c>
      <c r="B29" s="45"/>
      <c r="C29" s="2"/>
      <c r="D29" s="45">
        <f>SUM(D7:D13)</f>
        <v>30500</v>
      </c>
      <c r="E29" s="2"/>
      <c r="F29" s="45">
        <f>F7</f>
        <v>13000</v>
      </c>
      <c r="G29" s="10"/>
      <c r="H29" s="10"/>
      <c r="I29" s="10"/>
      <c r="J29" s="10"/>
      <c r="K29" s="10"/>
      <c r="L29" s="10"/>
      <c r="M29" s="10"/>
      <c r="N29" s="10"/>
      <c r="O29" s="45">
        <f t="shared" ref="O29:O31" si="3">SUM(D29:N29)</f>
        <v>43500</v>
      </c>
    </row>
    <row r="30" spans="1:15" ht="13.5" customHeight="1">
      <c r="A30" s="1" t="s">
        <v>48</v>
      </c>
      <c r="B30" s="45"/>
      <c r="C30" s="2"/>
      <c r="D30" s="45">
        <f>SUM(D16:D23)</f>
        <v>25722</v>
      </c>
      <c r="E30" s="2"/>
      <c r="F30" s="45">
        <f>F25</f>
        <v>10446</v>
      </c>
      <c r="G30" s="11"/>
      <c r="H30" s="11"/>
      <c r="I30" s="11"/>
      <c r="J30" s="11"/>
      <c r="K30" s="11"/>
      <c r="L30" s="11"/>
      <c r="M30" s="11"/>
      <c r="N30" s="11"/>
      <c r="O30" s="45">
        <f t="shared" si="3"/>
        <v>36168</v>
      </c>
    </row>
    <row r="31" spans="1:15" ht="13.5" customHeight="1">
      <c r="A31" s="1" t="s">
        <v>49</v>
      </c>
      <c r="B31" s="45"/>
      <c r="C31" s="2"/>
      <c r="D31" s="45">
        <f>D29-D30</f>
        <v>4778</v>
      </c>
      <c r="E31" s="2"/>
      <c r="F31" s="45">
        <f>F29-F30</f>
        <v>2554</v>
      </c>
      <c r="G31" s="11"/>
      <c r="H31" s="11"/>
      <c r="I31" s="11"/>
      <c r="J31" s="11"/>
      <c r="K31" s="11"/>
      <c r="L31" s="11"/>
      <c r="M31" s="11"/>
      <c r="N31" s="11"/>
      <c r="O31" s="45">
        <f t="shared" si="3"/>
        <v>7332</v>
      </c>
    </row>
    <row r="32" spans="1:15" ht="13.5" customHeight="1">
      <c r="A32" s="1" t="s">
        <v>63</v>
      </c>
      <c r="B32" s="45"/>
      <c r="C32" s="2"/>
      <c r="D32" s="45">
        <f>D6+D31</f>
        <v>36183</v>
      </c>
      <c r="E32" s="2"/>
      <c r="F32" s="45">
        <f>F6+F31</f>
        <v>38737</v>
      </c>
      <c r="G32" s="2"/>
      <c r="H32" s="25"/>
      <c r="I32" s="4"/>
      <c r="J32" s="25"/>
      <c r="K32" s="2"/>
      <c r="L32" s="11"/>
      <c r="M32" s="11"/>
      <c r="N32" s="11"/>
      <c r="O32" s="45">
        <f>O31+D6</f>
        <v>38737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/>
      <c r="E1" s="36"/>
      <c r="F1" s="2"/>
      <c r="G1" s="2"/>
      <c r="H1" s="2"/>
      <c r="I1" s="2"/>
      <c r="J1" s="2"/>
      <c r="K1" s="2"/>
      <c r="L1" s="2"/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75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/>
      <c r="E3" s="36"/>
      <c r="F3" s="44"/>
      <c r="G3" s="2"/>
      <c r="H3" s="28"/>
      <c r="I3" s="2"/>
      <c r="J3" s="5"/>
      <c r="K3" s="2"/>
      <c r="L3" s="5"/>
      <c r="M3" s="2"/>
      <c r="N3" s="5"/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45"/>
      <c r="C6" s="2"/>
      <c r="D6" s="47">
        <v>38737</v>
      </c>
      <c r="E6" s="36"/>
      <c r="F6" s="47"/>
      <c r="G6" s="2"/>
      <c r="H6" s="48"/>
      <c r="I6" s="48"/>
      <c r="J6" s="48"/>
      <c r="K6" s="48"/>
      <c r="L6" s="48"/>
      <c r="M6" s="48"/>
      <c r="N6" s="48"/>
      <c r="O6" s="47">
        <v>38737</v>
      </c>
    </row>
    <row r="7" spans="1:26" ht="15.75" customHeight="1">
      <c r="A7" s="1" t="s">
        <v>29</v>
      </c>
      <c r="B7" s="45"/>
      <c r="C7" s="2"/>
      <c r="D7" s="45"/>
      <c r="E7" s="36"/>
      <c r="F7" s="47"/>
      <c r="G7" s="2"/>
      <c r="H7" s="48"/>
      <c r="I7" s="48"/>
      <c r="J7" s="48"/>
      <c r="K7" s="48"/>
      <c r="L7" s="48"/>
      <c r="M7" s="48"/>
      <c r="N7" s="48"/>
      <c r="O7" s="49">
        <f t="shared" ref="O7:O13" si="0">D7+F7+H7+J7+L7+N7</f>
        <v>0</v>
      </c>
    </row>
    <row r="8" spans="1:26" ht="15.75" customHeight="1">
      <c r="A8" s="1" t="s">
        <v>30</v>
      </c>
      <c r="B8" s="45"/>
      <c r="C8" s="2"/>
      <c r="D8" s="45"/>
      <c r="E8" s="36"/>
      <c r="F8" s="47"/>
      <c r="G8" s="2"/>
      <c r="H8" s="48"/>
      <c r="I8" s="48"/>
      <c r="J8" s="48"/>
      <c r="K8" s="48"/>
      <c r="L8" s="48"/>
      <c r="M8" s="48"/>
      <c r="N8" s="48"/>
      <c r="O8" s="49">
        <f t="shared" si="0"/>
        <v>0</v>
      </c>
    </row>
    <row r="9" spans="1:26" ht="15.75" customHeight="1">
      <c r="A9" s="1" t="s">
        <v>31</v>
      </c>
      <c r="B9" s="45"/>
      <c r="C9" s="2"/>
      <c r="D9" s="45"/>
      <c r="E9" s="36"/>
      <c r="F9" s="47"/>
      <c r="G9" s="2"/>
      <c r="H9" s="48"/>
      <c r="I9" s="48"/>
      <c r="J9" s="48"/>
      <c r="K9" s="48"/>
      <c r="L9" s="48"/>
      <c r="M9" s="48"/>
      <c r="N9" s="48"/>
      <c r="O9" s="49">
        <f t="shared" si="0"/>
        <v>0</v>
      </c>
    </row>
    <row r="10" spans="1:26" ht="15.75" customHeight="1">
      <c r="A10" s="1" t="s">
        <v>32</v>
      </c>
      <c r="B10" s="45"/>
      <c r="C10" s="2"/>
      <c r="D10" s="45"/>
      <c r="E10" s="36"/>
      <c r="F10" s="47"/>
      <c r="G10" s="2"/>
      <c r="H10" s="48"/>
      <c r="I10" s="48"/>
      <c r="J10" s="48"/>
      <c r="K10" s="48"/>
      <c r="L10" s="48"/>
      <c r="M10" s="48"/>
      <c r="N10" s="48"/>
      <c r="O10" s="49">
        <f t="shared" si="0"/>
        <v>0</v>
      </c>
    </row>
    <row r="11" spans="1:26" ht="15.75" customHeight="1">
      <c r="A11" s="1" t="s">
        <v>33</v>
      </c>
      <c r="B11" s="45"/>
      <c r="C11" s="2"/>
      <c r="D11" s="45"/>
      <c r="E11" s="36"/>
      <c r="F11" s="45"/>
      <c r="G11" s="2"/>
      <c r="H11" s="48"/>
      <c r="I11" s="48"/>
      <c r="J11" s="48"/>
      <c r="K11" s="48"/>
      <c r="L11" s="48"/>
      <c r="M11" s="48"/>
      <c r="N11" s="48"/>
      <c r="O11" s="49">
        <f t="shared" si="0"/>
        <v>0</v>
      </c>
    </row>
    <row r="12" spans="1:26" ht="15.75" customHeight="1">
      <c r="A12" s="1" t="s">
        <v>34</v>
      </c>
      <c r="B12" s="45"/>
      <c r="C12" s="2"/>
      <c r="D12" s="45"/>
      <c r="E12" s="36"/>
      <c r="F12" s="47"/>
      <c r="G12" s="2"/>
      <c r="H12" s="48"/>
      <c r="I12" s="48"/>
      <c r="J12" s="48"/>
      <c r="K12" s="48"/>
      <c r="L12" s="48"/>
      <c r="M12" s="48"/>
      <c r="N12" s="48"/>
      <c r="O12" s="49">
        <f t="shared" si="0"/>
        <v>0</v>
      </c>
    </row>
    <row r="13" spans="1:26" ht="15.75" customHeight="1">
      <c r="A13" s="1" t="s">
        <v>35</v>
      </c>
      <c r="B13" s="45"/>
      <c r="C13" s="2"/>
      <c r="D13" s="45"/>
      <c r="E13" s="36"/>
      <c r="F13" s="45"/>
      <c r="G13" s="2"/>
      <c r="H13" s="48"/>
      <c r="I13" s="48"/>
      <c r="J13" s="48"/>
      <c r="K13" s="48"/>
      <c r="L13" s="48"/>
      <c r="M13" s="48"/>
      <c r="N13" s="48"/>
      <c r="O13" s="49">
        <f t="shared" si="0"/>
        <v>0</v>
      </c>
    </row>
    <row r="14" spans="1:26" ht="15.75" customHeight="1">
      <c r="A14" s="15" t="s">
        <v>7</v>
      </c>
      <c r="B14" s="45"/>
      <c r="C14" s="2"/>
      <c r="D14" s="45"/>
      <c r="E14" s="36"/>
      <c r="F14" s="45"/>
      <c r="G14" s="2"/>
      <c r="H14" s="48"/>
      <c r="I14" s="48"/>
      <c r="J14" s="48"/>
      <c r="K14" s="48"/>
      <c r="L14" s="48"/>
      <c r="M14" s="48"/>
      <c r="N14" s="48"/>
      <c r="O14" s="49">
        <f>SUM(O6:O13)</f>
        <v>38737</v>
      </c>
    </row>
    <row r="15" spans="1:26" ht="15.75" customHeight="1">
      <c r="A15" s="6" t="s">
        <v>36</v>
      </c>
      <c r="B15" s="50"/>
      <c r="C15" s="7"/>
      <c r="D15" s="50"/>
      <c r="E15" s="38"/>
      <c r="F15" s="50"/>
      <c r="G15" s="7"/>
      <c r="H15" s="51"/>
      <c r="I15" s="51"/>
      <c r="J15" s="51"/>
      <c r="K15" s="51"/>
      <c r="L15" s="51"/>
      <c r="M15" s="51"/>
      <c r="N15" s="51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45"/>
      <c r="C16" s="2"/>
      <c r="D16" s="45"/>
      <c r="E16" s="39"/>
      <c r="F16" s="47"/>
      <c r="G16" s="10"/>
      <c r="H16" s="48"/>
      <c r="I16" s="48"/>
      <c r="J16" s="48"/>
      <c r="K16" s="48"/>
      <c r="L16" s="48"/>
      <c r="M16" s="48"/>
      <c r="N16" s="48"/>
      <c r="O16" s="49">
        <f t="shared" ref="O16:O23" si="1">SUM(D16:N16)</f>
        <v>0</v>
      </c>
    </row>
    <row r="17" spans="1:15" ht="15.75" customHeight="1">
      <c r="A17" s="1" t="s">
        <v>38</v>
      </c>
      <c r="B17" s="45"/>
      <c r="C17" s="2"/>
      <c r="D17" s="45"/>
      <c r="E17" s="39"/>
      <c r="F17" s="45"/>
      <c r="G17" s="10"/>
      <c r="H17" s="48"/>
      <c r="I17" s="48"/>
      <c r="J17" s="48"/>
      <c r="K17" s="48"/>
      <c r="L17" s="53"/>
      <c r="M17" s="48"/>
      <c r="N17" s="53"/>
      <c r="O17" s="49">
        <f t="shared" si="1"/>
        <v>0</v>
      </c>
    </row>
    <row r="18" spans="1:15" ht="15.75" customHeight="1">
      <c r="A18" s="1" t="s">
        <v>39</v>
      </c>
      <c r="B18" s="45"/>
      <c r="C18" s="2"/>
      <c r="D18" s="45"/>
      <c r="E18" s="39"/>
      <c r="F18" s="45"/>
      <c r="G18" s="10"/>
      <c r="H18" s="48"/>
      <c r="I18" s="48"/>
      <c r="J18" s="48"/>
      <c r="K18" s="48"/>
      <c r="L18" s="53"/>
      <c r="M18" s="48"/>
      <c r="N18" s="53"/>
      <c r="O18" s="49">
        <f t="shared" si="1"/>
        <v>0</v>
      </c>
    </row>
    <row r="19" spans="1:15" ht="15.75" customHeight="1">
      <c r="A19" s="1" t="s">
        <v>33</v>
      </c>
      <c r="B19" s="45"/>
      <c r="C19" s="2"/>
      <c r="D19" s="45"/>
      <c r="E19" s="36"/>
      <c r="F19" s="45"/>
      <c r="G19" s="2"/>
      <c r="H19" s="48"/>
      <c r="I19" s="48"/>
      <c r="J19" s="48"/>
      <c r="K19" s="48"/>
      <c r="L19" s="48"/>
      <c r="M19" s="48"/>
      <c r="N19" s="48"/>
      <c r="O19" s="49">
        <f t="shared" si="1"/>
        <v>0</v>
      </c>
    </row>
    <row r="20" spans="1:15" ht="15.75" customHeight="1">
      <c r="A20" s="1" t="s">
        <v>34</v>
      </c>
      <c r="B20" s="45"/>
      <c r="C20" s="2"/>
      <c r="D20" s="54"/>
      <c r="E20" s="39"/>
      <c r="F20" s="45"/>
      <c r="G20" s="10"/>
      <c r="H20" s="48"/>
      <c r="I20" s="48"/>
      <c r="J20" s="48"/>
      <c r="K20" s="48"/>
      <c r="L20" s="53"/>
      <c r="M20" s="48"/>
      <c r="N20" s="53"/>
      <c r="O20" s="49">
        <f t="shared" si="1"/>
        <v>0</v>
      </c>
    </row>
    <row r="21" spans="1:15" ht="15.75" customHeight="1">
      <c r="A21" s="1" t="s">
        <v>40</v>
      </c>
      <c r="B21" s="45"/>
      <c r="C21" s="2"/>
      <c r="D21" s="45"/>
      <c r="E21" s="39"/>
      <c r="F21" s="45"/>
      <c r="G21" s="10"/>
      <c r="H21" s="48"/>
      <c r="I21" s="48"/>
      <c r="J21" s="48"/>
      <c r="K21" s="48"/>
      <c r="L21" s="53"/>
      <c r="M21" s="48"/>
      <c r="N21" s="53"/>
      <c r="O21" s="49">
        <f t="shared" si="1"/>
        <v>0</v>
      </c>
    </row>
    <row r="22" spans="1:15" ht="15.75" customHeight="1">
      <c r="A22" s="1" t="s">
        <v>41</v>
      </c>
      <c r="B22" s="45"/>
      <c r="C22" s="2"/>
      <c r="D22" s="45"/>
      <c r="E22" s="39"/>
      <c r="F22" s="45"/>
      <c r="G22" s="10"/>
      <c r="H22" s="48"/>
      <c r="I22" s="48"/>
      <c r="J22" s="48"/>
      <c r="K22" s="48"/>
      <c r="L22" s="53"/>
      <c r="M22" s="48"/>
      <c r="N22" s="53"/>
      <c r="O22" s="49">
        <f t="shared" si="1"/>
        <v>0</v>
      </c>
    </row>
    <row r="23" spans="1:15" ht="15.75" customHeight="1">
      <c r="A23" s="1" t="s">
        <v>43</v>
      </c>
      <c r="B23" s="45"/>
      <c r="C23" s="2"/>
      <c r="D23" s="45"/>
      <c r="E23" s="10"/>
      <c r="F23" s="55"/>
      <c r="G23" s="41"/>
      <c r="H23" s="56"/>
      <c r="I23" s="57"/>
      <c r="J23" s="56"/>
      <c r="K23" s="56"/>
      <c r="L23" s="58"/>
      <c r="M23" s="56"/>
      <c r="N23" s="58"/>
      <c r="O23" s="49">
        <f t="shared" si="1"/>
        <v>0</v>
      </c>
    </row>
    <row r="24" spans="1:15" ht="15.75" customHeight="1">
      <c r="A24" s="19" t="s">
        <v>44</v>
      </c>
      <c r="B24" s="45"/>
      <c r="C24" s="2"/>
      <c r="D24" s="45"/>
      <c r="E24" s="10"/>
      <c r="F24" s="45"/>
      <c r="G24" s="39"/>
      <c r="H24" s="48"/>
      <c r="I24" s="59"/>
      <c r="J24" s="48"/>
      <c r="K24" s="48"/>
      <c r="L24" s="48"/>
      <c r="M24" s="48"/>
      <c r="N24" s="48"/>
      <c r="O24" s="45" t="s">
        <v>28</v>
      </c>
    </row>
    <row r="25" spans="1:15" ht="15.75" customHeight="1">
      <c r="A25" s="19" t="s">
        <v>7</v>
      </c>
      <c r="B25" s="45"/>
      <c r="C25" s="2"/>
      <c r="D25" s="45"/>
      <c r="E25" s="10"/>
      <c r="F25" s="45"/>
      <c r="G25" s="39"/>
      <c r="H25" s="48"/>
      <c r="I25" s="59"/>
      <c r="J25" s="48"/>
      <c r="K25" s="48"/>
      <c r="L25" s="48"/>
      <c r="M25" s="48"/>
      <c r="N25" s="48"/>
      <c r="O25" s="45">
        <f>SUM(O16:O24)</f>
        <v>0</v>
      </c>
    </row>
    <row r="26" spans="1:15" ht="15.75" customHeight="1">
      <c r="A26" s="21"/>
      <c r="B26" s="60"/>
      <c r="C26" s="22"/>
      <c r="D26" s="60"/>
      <c r="E26" s="22"/>
      <c r="F26" s="60"/>
      <c r="G26" s="22"/>
      <c r="H26" s="22"/>
      <c r="I26" s="22"/>
      <c r="J26" s="22"/>
      <c r="K26" s="22"/>
      <c r="L26" s="22"/>
      <c r="M26" s="22"/>
      <c r="N26" s="22"/>
      <c r="O26" s="61"/>
    </row>
    <row r="27" spans="1:15" ht="13.5" customHeight="1">
      <c r="A27" s="1" t="s">
        <v>45</v>
      </c>
      <c r="B27" s="45"/>
      <c r="C27" s="2"/>
      <c r="D27" s="45"/>
      <c r="E27" s="2"/>
      <c r="F27" s="45"/>
      <c r="G27" s="2"/>
      <c r="H27" s="2"/>
      <c r="I27" s="2"/>
      <c r="J27" s="2"/>
      <c r="K27" s="2"/>
      <c r="L27" s="2"/>
      <c r="M27" s="2"/>
      <c r="N27" s="2"/>
      <c r="O27" s="45"/>
    </row>
    <row r="28" spans="1:15" ht="13.5" customHeight="1">
      <c r="A28" s="1" t="s">
        <v>46</v>
      </c>
      <c r="B28" s="45"/>
      <c r="C28" s="2"/>
      <c r="D28" s="62"/>
      <c r="E28" s="2"/>
      <c r="F28" s="45"/>
      <c r="G28" s="2"/>
      <c r="H28" s="2"/>
      <c r="I28" s="2"/>
      <c r="J28" s="2"/>
      <c r="K28" s="2"/>
      <c r="L28" s="2"/>
      <c r="M28" s="2"/>
      <c r="N28" s="2"/>
      <c r="O28" s="45"/>
    </row>
    <row r="29" spans="1:15" ht="13.5" customHeight="1">
      <c r="A29" s="24" t="s">
        <v>47</v>
      </c>
      <c r="B29" s="45"/>
      <c r="C29" s="2"/>
      <c r="D29" s="45"/>
      <c r="E29" s="2"/>
      <c r="F29" s="45"/>
      <c r="G29" s="10"/>
      <c r="H29" s="10"/>
      <c r="I29" s="10"/>
      <c r="J29" s="10"/>
      <c r="K29" s="10"/>
      <c r="L29" s="10"/>
      <c r="M29" s="10"/>
      <c r="N29" s="10"/>
      <c r="O29" s="45">
        <f t="shared" ref="O29:O31" si="2">SUM(D29:N29)</f>
        <v>0</v>
      </c>
    </row>
    <row r="30" spans="1:15" ht="13.5" customHeight="1">
      <c r="A30" s="1" t="s">
        <v>48</v>
      </c>
      <c r="B30" s="45"/>
      <c r="C30" s="2"/>
      <c r="D30" s="45"/>
      <c r="E30" s="2"/>
      <c r="F30" s="45"/>
      <c r="G30" s="11"/>
      <c r="H30" s="11"/>
      <c r="I30" s="11"/>
      <c r="J30" s="11"/>
      <c r="K30" s="11"/>
      <c r="L30" s="11"/>
      <c r="M30" s="11"/>
      <c r="N30" s="11"/>
      <c r="O30" s="45">
        <f t="shared" si="2"/>
        <v>0</v>
      </c>
    </row>
    <row r="31" spans="1:15" ht="13.5" customHeight="1">
      <c r="A31" s="1" t="s">
        <v>49</v>
      </c>
      <c r="B31" s="45"/>
      <c r="C31" s="2"/>
      <c r="D31" s="45"/>
      <c r="E31" s="2"/>
      <c r="F31" s="45"/>
      <c r="G31" s="11"/>
      <c r="H31" s="11"/>
      <c r="I31" s="11"/>
      <c r="J31" s="11"/>
      <c r="K31" s="11"/>
      <c r="L31" s="11"/>
      <c r="M31" s="11"/>
      <c r="N31" s="11"/>
      <c r="O31" s="45">
        <f t="shared" si="2"/>
        <v>0</v>
      </c>
    </row>
    <row r="32" spans="1:15" ht="13.5" customHeight="1">
      <c r="A32" s="1" t="s">
        <v>63</v>
      </c>
      <c r="B32" s="45"/>
      <c r="C32" s="2"/>
      <c r="D32" s="47">
        <v>38737</v>
      </c>
      <c r="E32" s="2"/>
      <c r="F32" s="45"/>
      <c r="G32" s="2"/>
      <c r="H32" s="25"/>
      <c r="I32" s="4"/>
      <c r="J32" s="25"/>
      <c r="K32" s="2"/>
      <c r="L32" s="11"/>
      <c r="M32" s="11"/>
      <c r="N32" s="11"/>
      <c r="O32" s="47">
        <v>38737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3" sqref="O3"/>
    </sheetView>
  </sheetViews>
  <sheetFormatPr defaultColWidth="14.42578125" defaultRowHeight="15" customHeight="1"/>
  <cols>
    <col min="1" max="1" width="31.140625" customWidth="1"/>
    <col min="2" max="2" width="7.7109375" customWidth="1"/>
    <col min="3" max="3" width="2.85546875" customWidth="1"/>
    <col min="4" max="4" width="14.42578125" customWidth="1"/>
    <col min="5" max="5" width="2.85546875" customWidth="1"/>
    <col min="6" max="6" width="16.42578125" customWidth="1"/>
    <col min="7" max="7" width="2.85546875" customWidth="1"/>
    <col min="8" max="8" width="15.140625" customWidth="1"/>
    <col min="9" max="9" width="2.85546875" customWidth="1"/>
    <col min="10" max="10" width="15.140625" customWidth="1"/>
    <col min="11" max="11" width="2.85546875" customWidth="1"/>
    <col min="12" max="12" width="19.28515625" customWidth="1"/>
    <col min="13" max="13" width="2.85546875" customWidth="1"/>
    <col min="14" max="14" width="19.140625" customWidth="1"/>
    <col min="15" max="15" width="18.42578125" customWidth="1"/>
    <col min="16" max="26" width="8.85546875" customWidth="1"/>
  </cols>
  <sheetData>
    <row r="1" spans="1:26" ht="15.75" customHeight="1">
      <c r="A1" s="1" t="s">
        <v>0</v>
      </c>
      <c r="B1" s="2"/>
      <c r="C1" s="2"/>
      <c r="D1" s="2"/>
      <c r="E1" s="36"/>
      <c r="F1" s="2"/>
      <c r="G1" s="2"/>
      <c r="H1" s="2"/>
      <c r="I1" s="2"/>
      <c r="J1" s="2"/>
      <c r="K1" s="2"/>
      <c r="L1" s="45"/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90</v>
      </c>
      <c r="E2" s="37" t="s">
        <v>10</v>
      </c>
      <c r="F2" s="2" t="s">
        <v>12</v>
      </c>
      <c r="G2" s="3" t="s">
        <v>10</v>
      </c>
      <c r="H2" s="2"/>
      <c r="I2" s="3" t="s">
        <v>10</v>
      </c>
      <c r="J2" s="2"/>
      <c r="K2" s="3" t="s">
        <v>10</v>
      </c>
      <c r="L2" s="45" t="s">
        <v>91</v>
      </c>
      <c r="M2" s="3" t="s">
        <v>10</v>
      </c>
      <c r="N2" s="4"/>
      <c r="O2" s="27" t="s">
        <v>92</v>
      </c>
    </row>
    <row r="3" spans="1:26" ht="15.75" customHeight="1">
      <c r="A3" s="1" t="s">
        <v>18</v>
      </c>
      <c r="B3" s="2"/>
      <c r="C3" s="2"/>
      <c r="D3" s="5"/>
      <c r="E3" s="36"/>
      <c r="F3" s="44"/>
      <c r="G3" s="2"/>
      <c r="H3" s="28"/>
      <c r="I3" s="2"/>
      <c r="J3" s="5"/>
      <c r="K3" s="2"/>
      <c r="L3" s="44">
        <v>44541</v>
      </c>
      <c r="M3" s="2"/>
      <c r="N3" s="5"/>
      <c r="O3" s="26"/>
    </row>
    <row r="4" spans="1:26" ht="15.75" customHeight="1">
      <c r="A4" s="1" t="s">
        <v>19</v>
      </c>
      <c r="B4" s="2"/>
      <c r="C4" s="2"/>
      <c r="D4" s="2"/>
      <c r="E4" s="36"/>
      <c r="F4" s="2" t="s">
        <v>21</v>
      </c>
      <c r="G4" s="2"/>
      <c r="H4" s="2"/>
      <c r="I4" s="2"/>
      <c r="J4" s="2"/>
      <c r="K4" s="2"/>
      <c r="L4" s="45" t="s">
        <v>20</v>
      </c>
      <c r="M4" s="2"/>
      <c r="N4" s="2"/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50"/>
      <c r="M5" s="7"/>
      <c r="N5" s="7"/>
      <c r="O5" s="29"/>
    </row>
    <row r="6" spans="1:26" ht="15.75" customHeight="1">
      <c r="A6" s="1" t="s">
        <v>26</v>
      </c>
      <c r="B6" s="45"/>
      <c r="C6" s="2"/>
      <c r="D6" s="47"/>
      <c r="E6" s="36"/>
      <c r="F6" s="47"/>
      <c r="G6" s="2"/>
      <c r="H6" s="48"/>
      <c r="I6" s="48"/>
      <c r="J6" s="48"/>
      <c r="K6" s="48"/>
      <c r="L6" s="45"/>
      <c r="M6" s="48"/>
      <c r="N6" s="48"/>
      <c r="O6" s="47">
        <v>38737</v>
      </c>
    </row>
    <row r="7" spans="1:26" ht="15.75" customHeight="1">
      <c r="A7" s="1" t="s">
        <v>29</v>
      </c>
      <c r="B7" s="47">
        <v>1500</v>
      </c>
      <c r="C7" s="2"/>
      <c r="D7" s="45"/>
      <c r="E7" s="36"/>
      <c r="F7" s="47"/>
      <c r="G7" s="2"/>
      <c r="H7" s="48"/>
      <c r="I7" s="48"/>
      <c r="J7" s="48"/>
      <c r="K7" s="48"/>
      <c r="L7" s="47">
        <v>10500</v>
      </c>
      <c r="M7" s="48"/>
      <c r="N7" s="48"/>
      <c r="O7" s="49">
        <f t="shared" ref="O7:O13" si="0">D7+F7+H7+J7+L7+N7</f>
        <v>10500</v>
      </c>
    </row>
    <row r="8" spans="1:26" ht="15.75" customHeight="1">
      <c r="A8" s="1" t="s">
        <v>30</v>
      </c>
      <c r="B8" s="47">
        <v>1000</v>
      </c>
      <c r="C8" s="2"/>
      <c r="D8" s="45"/>
      <c r="E8" s="36"/>
      <c r="F8" s="47"/>
      <c r="G8" s="2"/>
      <c r="H8" s="48"/>
      <c r="I8" s="48"/>
      <c r="J8" s="48"/>
      <c r="K8" s="48"/>
      <c r="L8" s="45"/>
      <c r="M8" s="48"/>
      <c r="N8" s="48"/>
      <c r="O8" s="49">
        <f t="shared" si="0"/>
        <v>0</v>
      </c>
    </row>
    <row r="9" spans="1:26" ht="15.75" customHeight="1">
      <c r="A9" s="1" t="s">
        <v>31</v>
      </c>
      <c r="B9" s="47">
        <v>500</v>
      </c>
      <c r="C9" s="2"/>
      <c r="D9" s="45"/>
      <c r="E9" s="36"/>
      <c r="F9" s="47"/>
      <c r="G9" s="2"/>
      <c r="H9" s="48"/>
      <c r="I9" s="48"/>
      <c r="J9" s="48"/>
      <c r="K9" s="48"/>
      <c r="L9" s="45"/>
      <c r="M9" s="48"/>
      <c r="N9" s="48"/>
      <c r="O9" s="49">
        <f t="shared" si="0"/>
        <v>0</v>
      </c>
    </row>
    <row r="10" spans="1:26" ht="15.75" customHeight="1">
      <c r="A10" s="1" t="s">
        <v>32</v>
      </c>
      <c r="B10" s="45"/>
      <c r="C10" s="2"/>
      <c r="D10" s="45"/>
      <c r="E10" s="36"/>
      <c r="F10" s="47"/>
      <c r="G10" s="2"/>
      <c r="H10" s="48"/>
      <c r="I10" s="48"/>
      <c r="J10" s="48"/>
      <c r="K10" s="48"/>
      <c r="L10" s="45"/>
      <c r="M10" s="48"/>
      <c r="N10" s="48"/>
      <c r="O10" s="49">
        <f t="shared" si="0"/>
        <v>0</v>
      </c>
    </row>
    <row r="11" spans="1:26" ht="15.75" customHeight="1">
      <c r="A11" s="1" t="s">
        <v>33</v>
      </c>
      <c r="B11" s="45"/>
      <c r="C11" s="2"/>
      <c r="D11" s="45"/>
      <c r="E11" s="36"/>
      <c r="F11" s="45"/>
      <c r="G11" s="2"/>
      <c r="H11" s="48"/>
      <c r="I11" s="48"/>
      <c r="J11" s="48"/>
      <c r="K11" s="48"/>
      <c r="L11" s="47"/>
      <c r="M11" s="48"/>
      <c r="N11" s="48"/>
      <c r="O11" s="49">
        <f t="shared" si="0"/>
        <v>0</v>
      </c>
    </row>
    <row r="12" spans="1:26" ht="15.75" customHeight="1">
      <c r="A12" s="1" t="s">
        <v>34</v>
      </c>
      <c r="B12" s="45"/>
      <c r="C12" s="2"/>
      <c r="D12" s="45"/>
      <c r="E12" s="36"/>
      <c r="F12" s="47"/>
      <c r="G12" s="2"/>
      <c r="H12" s="48"/>
      <c r="I12" s="48"/>
      <c r="J12" s="48"/>
      <c r="K12" s="48"/>
      <c r="L12" s="45"/>
      <c r="M12" s="48"/>
      <c r="N12" s="48"/>
      <c r="O12" s="49">
        <f t="shared" si="0"/>
        <v>0</v>
      </c>
    </row>
    <row r="13" spans="1:26" ht="15.75" customHeight="1">
      <c r="A13" s="1" t="s">
        <v>35</v>
      </c>
      <c r="B13" s="45"/>
      <c r="C13" s="2"/>
      <c r="D13" s="45"/>
      <c r="E13" s="36"/>
      <c r="F13" s="45"/>
      <c r="G13" s="2"/>
      <c r="H13" s="48"/>
      <c r="I13" s="48"/>
      <c r="J13" s="48"/>
      <c r="K13" s="48"/>
      <c r="L13" s="45"/>
      <c r="M13" s="48"/>
      <c r="N13" s="48"/>
      <c r="O13" s="49">
        <f t="shared" si="0"/>
        <v>0</v>
      </c>
    </row>
    <row r="14" spans="1:26" ht="15.75" customHeight="1">
      <c r="A14" s="15" t="s">
        <v>7</v>
      </c>
      <c r="B14" s="45"/>
      <c r="C14" s="2"/>
      <c r="D14" s="45"/>
      <c r="E14" s="36"/>
      <c r="F14" s="45"/>
      <c r="G14" s="2"/>
      <c r="H14" s="48"/>
      <c r="I14" s="48"/>
      <c r="J14" s="48"/>
      <c r="K14" s="48"/>
      <c r="L14" s="45">
        <f>SUM(L6:L13)</f>
        <v>10500</v>
      </c>
      <c r="M14" s="48"/>
      <c r="N14" s="48"/>
      <c r="O14" s="49">
        <f>SUM(O6:O13)</f>
        <v>49237</v>
      </c>
    </row>
    <row r="15" spans="1:26" ht="15.75" customHeight="1">
      <c r="A15" s="6" t="s">
        <v>36</v>
      </c>
      <c r="B15" s="50"/>
      <c r="C15" s="7"/>
      <c r="D15" s="50"/>
      <c r="E15" s="38"/>
      <c r="F15" s="50"/>
      <c r="G15" s="7"/>
      <c r="H15" s="51"/>
      <c r="I15" s="51"/>
      <c r="J15" s="51"/>
      <c r="K15" s="51"/>
      <c r="L15" s="50"/>
      <c r="M15" s="51"/>
      <c r="N15" s="51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45"/>
      <c r="C16" s="2"/>
      <c r="D16" s="45"/>
      <c r="E16" s="39"/>
      <c r="F16" s="47"/>
      <c r="G16" s="10"/>
      <c r="H16" s="48"/>
      <c r="I16" s="48"/>
      <c r="J16" s="48"/>
      <c r="K16" s="48"/>
      <c r="L16" s="47">
        <v>8416</v>
      </c>
      <c r="M16" s="48"/>
      <c r="N16" s="48"/>
      <c r="O16" s="49">
        <f t="shared" ref="O16:O23" si="1">SUM(D16:N16)</f>
        <v>8416</v>
      </c>
    </row>
    <row r="17" spans="1:15" ht="15.75" customHeight="1">
      <c r="A17" s="1" t="s">
        <v>38</v>
      </c>
      <c r="B17" s="45"/>
      <c r="C17" s="2"/>
      <c r="D17" s="45"/>
      <c r="E17" s="39"/>
      <c r="F17" s="45"/>
      <c r="G17" s="10"/>
      <c r="H17" s="48"/>
      <c r="I17" s="48"/>
      <c r="J17" s="48"/>
      <c r="K17" s="48"/>
      <c r="L17" s="63"/>
      <c r="M17" s="48"/>
      <c r="N17" s="53"/>
      <c r="O17" s="49">
        <f t="shared" si="1"/>
        <v>0</v>
      </c>
    </row>
    <row r="18" spans="1:15" ht="15.75" customHeight="1">
      <c r="A18" s="1" t="s">
        <v>39</v>
      </c>
      <c r="B18" s="45"/>
      <c r="C18" s="2"/>
      <c r="D18" s="45"/>
      <c r="E18" s="39"/>
      <c r="F18" s="45"/>
      <c r="G18" s="10"/>
      <c r="H18" s="48"/>
      <c r="I18" s="48"/>
      <c r="J18" s="48"/>
      <c r="K18" s="48"/>
      <c r="L18" s="63"/>
      <c r="M18" s="48"/>
      <c r="N18" s="53"/>
      <c r="O18" s="49">
        <f t="shared" si="1"/>
        <v>0</v>
      </c>
    </row>
    <row r="19" spans="1:15" ht="15.75" customHeight="1">
      <c r="A19" s="1" t="s">
        <v>33</v>
      </c>
      <c r="B19" s="45"/>
      <c r="C19" s="2"/>
      <c r="D19" s="45"/>
      <c r="E19" s="36"/>
      <c r="F19" s="45"/>
      <c r="G19" s="2"/>
      <c r="H19" s="48"/>
      <c r="I19" s="48"/>
      <c r="J19" s="48"/>
      <c r="K19" s="48"/>
      <c r="L19" s="45"/>
      <c r="M19" s="48"/>
      <c r="N19" s="48"/>
      <c r="O19" s="49">
        <f t="shared" si="1"/>
        <v>0</v>
      </c>
    </row>
    <row r="20" spans="1:15" ht="15.75" customHeight="1">
      <c r="A20" s="1" t="s">
        <v>34</v>
      </c>
      <c r="B20" s="45"/>
      <c r="C20" s="2"/>
      <c r="D20" s="54"/>
      <c r="E20" s="39"/>
      <c r="F20" s="45"/>
      <c r="G20" s="10"/>
      <c r="H20" s="48"/>
      <c r="I20" s="48"/>
      <c r="J20" s="48"/>
      <c r="K20" s="48"/>
      <c r="L20" s="63"/>
      <c r="M20" s="48"/>
      <c r="N20" s="53"/>
      <c r="O20" s="49">
        <f t="shared" si="1"/>
        <v>0</v>
      </c>
    </row>
    <row r="21" spans="1:15" ht="15.75" customHeight="1">
      <c r="A21" s="1" t="s">
        <v>40</v>
      </c>
      <c r="B21" s="45"/>
      <c r="C21" s="2"/>
      <c r="D21" s="45"/>
      <c r="E21" s="39"/>
      <c r="F21" s="45"/>
      <c r="G21" s="10"/>
      <c r="H21" s="48"/>
      <c r="I21" s="48"/>
      <c r="J21" s="48"/>
      <c r="K21" s="48"/>
      <c r="L21" s="63"/>
      <c r="M21" s="48"/>
      <c r="N21" s="53"/>
      <c r="O21" s="49">
        <f t="shared" si="1"/>
        <v>0</v>
      </c>
    </row>
    <row r="22" spans="1:15" ht="15.75" customHeight="1">
      <c r="A22" s="1" t="s">
        <v>41</v>
      </c>
      <c r="B22" s="45"/>
      <c r="C22" s="2"/>
      <c r="D22" s="45"/>
      <c r="E22" s="39"/>
      <c r="F22" s="45"/>
      <c r="G22" s="10"/>
      <c r="H22" s="48"/>
      <c r="I22" s="48"/>
      <c r="J22" s="48"/>
      <c r="K22" s="48"/>
      <c r="L22" s="63"/>
      <c r="M22" s="48"/>
      <c r="N22" s="53"/>
      <c r="O22" s="49">
        <f t="shared" si="1"/>
        <v>0</v>
      </c>
    </row>
    <row r="23" spans="1:15" ht="15.75" customHeight="1">
      <c r="A23" s="1" t="s">
        <v>43</v>
      </c>
      <c r="B23" s="45"/>
      <c r="C23" s="2"/>
      <c r="D23" s="45"/>
      <c r="E23" s="10"/>
      <c r="F23" s="55"/>
      <c r="G23" s="41"/>
      <c r="H23" s="56"/>
      <c r="I23" s="57"/>
      <c r="J23" s="56"/>
      <c r="K23" s="56"/>
      <c r="L23" s="64"/>
      <c r="M23" s="56"/>
      <c r="N23" s="58"/>
      <c r="O23" s="49">
        <f t="shared" si="1"/>
        <v>0</v>
      </c>
    </row>
    <row r="24" spans="1:15" ht="15.75" customHeight="1">
      <c r="A24" s="19" t="s">
        <v>44</v>
      </c>
      <c r="B24" s="45"/>
      <c r="C24" s="2"/>
      <c r="D24" s="45"/>
      <c r="E24" s="10"/>
      <c r="F24" s="45"/>
      <c r="G24" s="39"/>
      <c r="H24" s="48"/>
      <c r="I24" s="59"/>
      <c r="J24" s="48"/>
      <c r="K24" s="48"/>
      <c r="L24" s="45"/>
      <c r="M24" s="48"/>
      <c r="N24" s="48"/>
      <c r="O24" s="45" t="s">
        <v>28</v>
      </c>
    </row>
    <row r="25" spans="1:15" ht="15.75" customHeight="1">
      <c r="A25" s="19" t="s">
        <v>7</v>
      </c>
      <c r="B25" s="45"/>
      <c r="C25" s="2"/>
      <c r="D25" s="45"/>
      <c r="E25" s="10"/>
      <c r="F25" s="45"/>
      <c r="G25" s="39"/>
      <c r="H25" s="48"/>
      <c r="I25" s="59"/>
      <c r="J25" s="48"/>
      <c r="K25" s="48"/>
      <c r="L25" s="45">
        <f>SUM(L16:L24)</f>
        <v>8416</v>
      </c>
      <c r="M25" s="48"/>
      <c r="N25" s="48"/>
      <c r="O25" s="45">
        <f>SUM(O16:O24)</f>
        <v>8416</v>
      </c>
    </row>
    <row r="26" spans="1:15" ht="15.75" customHeight="1">
      <c r="A26" s="21"/>
      <c r="B26" s="60"/>
      <c r="C26" s="22"/>
      <c r="D26" s="60"/>
      <c r="E26" s="22"/>
      <c r="F26" s="60"/>
      <c r="G26" s="22"/>
      <c r="H26" s="22"/>
      <c r="I26" s="22"/>
      <c r="J26" s="22"/>
      <c r="K26" s="22"/>
      <c r="L26" s="60"/>
      <c r="M26" s="22"/>
      <c r="N26" s="22"/>
      <c r="O26" s="61"/>
    </row>
    <row r="27" spans="1:15" ht="13.5" customHeight="1">
      <c r="A27" s="1" t="s">
        <v>45</v>
      </c>
      <c r="B27" s="45"/>
      <c r="C27" s="2"/>
      <c r="D27" s="45"/>
      <c r="E27" s="2"/>
      <c r="F27" s="45"/>
      <c r="G27" s="2"/>
      <c r="H27" s="2"/>
      <c r="I27" s="2"/>
      <c r="J27" s="2"/>
      <c r="K27" s="2"/>
      <c r="L27" s="45"/>
      <c r="M27" s="2"/>
      <c r="N27" s="2"/>
      <c r="O27" s="45"/>
    </row>
    <row r="28" spans="1:15" ht="13.5" customHeight="1">
      <c r="A28" s="1" t="s">
        <v>46</v>
      </c>
      <c r="B28" s="45"/>
      <c r="C28" s="2"/>
      <c r="D28" s="62"/>
      <c r="E28" s="2"/>
      <c r="F28" s="45"/>
      <c r="G28" s="2"/>
      <c r="H28" s="2"/>
      <c r="I28" s="2"/>
      <c r="J28" s="2"/>
      <c r="K28" s="2"/>
      <c r="L28" s="45"/>
      <c r="M28" s="2"/>
      <c r="N28" s="2"/>
      <c r="O28" s="45"/>
    </row>
    <row r="29" spans="1:15" ht="13.5" customHeight="1">
      <c r="A29" s="24" t="s">
        <v>47</v>
      </c>
      <c r="B29" s="45"/>
      <c r="C29" s="2"/>
      <c r="D29" s="45"/>
      <c r="E29" s="2"/>
      <c r="F29" s="45"/>
      <c r="G29" s="10"/>
      <c r="H29" s="10"/>
      <c r="I29" s="10"/>
      <c r="J29" s="10"/>
      <c r="K29" s="10"/>
      <c r="L29" s="45">
        <f>L14</f>
        <v>10500</v>
      </c>
      <c r="M29" s="10"/>
      <c r="N29" s="10"/>
      <c r="O29" s="45">
        <f t="shared" ref="O29:O31" si="2">SUM(D29:N29)</f>
        <v>10500</v>
      </c>
    </row>
    <row r="30" spans="1:15" ht="13.5" customHeight="1">
      <c r="A30" s="1" t="s">
        <v>48</v>
      </c>
      <c r="B30" s="45"/>
      <c r="C30" s="2"/>
      <c r="D30" s="45"/>
      <c r="E30" s="2"/>
      <c r="F30" s="45"/>
      <c r="G30" s="11"/>
      <c r="H30" s="11"/>
      <c r="I30" s="11"/>
      <c r="J30" s="11"/>
      <c r="K30" s="11"/>
      <c r="L30" s="45">
        <f>L25</f>
        <v>8416</v>
      </c>
      <c r="M30" s="11"/>
      <c r="N30" s="11"/>
      <c r="O30" s="45">
        <f t="shared" si="2"/>
        <v>8416</v>
      </c>
    </row>
    <row r="31" spans="1:15" ht="13.5" customHeight="1">
      <c r="A31" s="1" t="s">
        <v>49</v>
      </c>
      <c r="B31" s="45"/>
      <c r="C31" s="2"/>
      <c r="D31" s="45"/>
      <c r="E31" s="2"/>
      <c r="F31" s="45"/>
      <c r="G31" s="11"/>
      <c r="H31" s="11"/>
      <c r="I31" s="11"/>
      <c r="J31" s="11"/>
      <c r="K31" s="11"/>
      <c r="L31" s="45"/>
      <c r="M31" s="11"/>
      <c r="N31" s="11"/>
      <c r="O31" s="45">
        <f t="shared" si="2"/>
        <v>0</v>
      </c>
    </row>
    <row r="32" spans="1:15" ht="13.5" customHeight="1">
      <c r="A32" s="1" t="s">
        <v>63</v>
      </c>
      <c r="B32" s="45"/>
      <c r="C32" s="2"/>
      <c r="D32" s="47"/>
      <c r="E32" s="2"/>
      <c r="F32" s="45"/>
      <c r="G32" s="2"/>
      <c r="H32" s="25"/>
      <c r="I32" s="4"/>
      <c r="J32" s="25"/>
      <c r="K32" s="2"/>
      <c r="L32" s="45">
        <f>L29-L30</f>
        <v>2084</v>
      </c>
      <c r="M32" s="11"/>
      <c r="N32" s="11"/>
      <c r="O32" s="47">
        <f>O6+L32</f>
        <v>40821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2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62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2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2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62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62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62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62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62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62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2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62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62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62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62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62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62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62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62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62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62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62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62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62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62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62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62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62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62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62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62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62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62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62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62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62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62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62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62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62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62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62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62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62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62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62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62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62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62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62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62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62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62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62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62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62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62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62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62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62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62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62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62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62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62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62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62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62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62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62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62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62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62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62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62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62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62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62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62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62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62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62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62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62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62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62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62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62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62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62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62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62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62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62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62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62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62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62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62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62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62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62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62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62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62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62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62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62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62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62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62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62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62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62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62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62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62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62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62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62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62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62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62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62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62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62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62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62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62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62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62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62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62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62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62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62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62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62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62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62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62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62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62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62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62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62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62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62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62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62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62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62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62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62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62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62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62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62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62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62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62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62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62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62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62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62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62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62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62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62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62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62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62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62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62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62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62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62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62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62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62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62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62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62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62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62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62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62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62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62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62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62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62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62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62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62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62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62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62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62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62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62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62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62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62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62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62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62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62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62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62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62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62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62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62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62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62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62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62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62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62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62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62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62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62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62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62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62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62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62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62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62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62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62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62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62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62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62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62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62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62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62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62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62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62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62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62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62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62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62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62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62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62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62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62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62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62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62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62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62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62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62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62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62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62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62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62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62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62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62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62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62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62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62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62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62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62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62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62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62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62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62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62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62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62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62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62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62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62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62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62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62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62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62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62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62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62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62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62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62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62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62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62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62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62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62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62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62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62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62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62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62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62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62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62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62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62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62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62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62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62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62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62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62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62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62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62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62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62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62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62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62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62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62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62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62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62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62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62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62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62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62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62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62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62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62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62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62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62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62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62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62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62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62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62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62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62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62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62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62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62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62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62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62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62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62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62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62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62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62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62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62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62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62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62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62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62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62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62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62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62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62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62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62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62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62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62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62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62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62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62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62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62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62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62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62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62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62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62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62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62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62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62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62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62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62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62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62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62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62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62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62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62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62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62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62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62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62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62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62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62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62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62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62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62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62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62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62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62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62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62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62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62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62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62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62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62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62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62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62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62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62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62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62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62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62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62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62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62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62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62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62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62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62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62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62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62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62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62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62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62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62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62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62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62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62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62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62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62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62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62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62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62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62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62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62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62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62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62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62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62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62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62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62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62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62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62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62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62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62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62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62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62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62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62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62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62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62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62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62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62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62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62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62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62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62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62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62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62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62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62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62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62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62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62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62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62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62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62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62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62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62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62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62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62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62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62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62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62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62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62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62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62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62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62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62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62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62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62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62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62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62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62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62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62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62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62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62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62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62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62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62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62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62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62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62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62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62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62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62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62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62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62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62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62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62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62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62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62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62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62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62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62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62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62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62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62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62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62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62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62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62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62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62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62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62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62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62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62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62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62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62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62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62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62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62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62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62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62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62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62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62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62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62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62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62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62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62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62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62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62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62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62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62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62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62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62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62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62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62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62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62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62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62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62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62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62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62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62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62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62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62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62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62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62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62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62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62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62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62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62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62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62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62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62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62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62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62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62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62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62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62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62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62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62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62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62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62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62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62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62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62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62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62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62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62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62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62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62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62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62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62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62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62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62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62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62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62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62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62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62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62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62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62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62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62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62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62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62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62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62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62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62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62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62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62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62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62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62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62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62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62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62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62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62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62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62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62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62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62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62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62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62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62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62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62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62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62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62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62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62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62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62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62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62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62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62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62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62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62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62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62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62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62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62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62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62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62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62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62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62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62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62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62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62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62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62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62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62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62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62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62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62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62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62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62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62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62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62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62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62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62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62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62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62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62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62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62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62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62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62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62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62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62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62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62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62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62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62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62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62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62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62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62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62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62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62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62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62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62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62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62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62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62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62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62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62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62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62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62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62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62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62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62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62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62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62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62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62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62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62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62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62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62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62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62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62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62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62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62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62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62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62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62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62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62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62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62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62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62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62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62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62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62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62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62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62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62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62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62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62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62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62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62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62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62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62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62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62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62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62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62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62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62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62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62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62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62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62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62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62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62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62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62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62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62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62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62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62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62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62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62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62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62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62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62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62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62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62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62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62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62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62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62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62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62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62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62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62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62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62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62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62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62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62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62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62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62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62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62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62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62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62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62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62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62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62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62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62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62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62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62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62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62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62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62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62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62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62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62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62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62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62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62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62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62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62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62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62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62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62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62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62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62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62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62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62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62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62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62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62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62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62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62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62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62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62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62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62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62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62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62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62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62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62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62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62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62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62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62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62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62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62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62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62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62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62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62"/>
      <c r="M1000" s="14"/>
      <c r="N1000" s="14"/>
      <c r="O1000" s="14"/>
    </row>
  </sheetData>
  <phoneticPr fontId="8"/>
  <pageMargins left="0.25" right="0.25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000"/>
  <sheetViews>
    <sheetView workbookViewId="0"/>
  </sheetViews>
  <sheetFormatPr defaultColWidth="14.42578125" defaultRowHeight="15" customHeight="1"/>
  <cols>
    <col min="1" max="1" width="10.7109375" customWidth="1"/>
    <col min="2" max="2" width="8.28515625" customWidth="1"/>
    <col min="3" max="3" width="16.28515625" customWidth="1"/>
    <col min="4" max="4" width="14.7109375" customWidth="1"/>
    <col min="5" max="5" width="10.7109375" customWidth="1"/>
    <col min="6" max="6" width="9" customWidth="1"/>
    <col min="7" max="7" width="17.140625" customWidth="1"/>
    <col min="8" max="26" width="10.7109375" customWidth="1"/>
  </cols>
  <sheetData>
    <row r="1" spans="2:7" ht="13.5" customHeight="1">
      <c r="B1" s="65" t="s">
        <v>77</v>
      </c>
      <c r="C1" s="65" t="s">
        <v>78</v>
      </c>
      <c r="D1" s="65" t="s">
        <v>79</v>
      </c>
      <c r="E1" s="66"/>
      <c r="F1" s="66"/>
      <c r="G1" s="66"/>
    </row>
    <row r="2" spans="2:7" ht="13.5" customHeight="1">
      <c r="B2" s="67">
        <v>1</v>
      </c>
      <c r="C2" s="67"/>
      <c r="D2" s="67">
        <f t="shared" ref="D2:D10" si="0">B2*C2</f>
        <v>0</v>
      </c>
      <c r="E2" s="68"/>
      <c r="F2" s="66"/>
      <c r="G2" s="66"/>
    </row>
    <row r="3" spans="2:7" ht="13.5" customHeight="1">
      <c r="B3" s="67">
        <v>5</v>
      </c>
      <c r="C3" s="67"/>
      <c r="D3" s="67">
        <f t="shared" si="0"/>
        <v>0</v>
      </c>
      <c r="E3" s="68"/>
      <c r="F3" s="66"/>
      <c r="G3" s="66"/>
    </row>
    <row r="4" spans="2:7" ht="13.5" customHeight="1">
      <c r="B4" s="67">
        <v>10</v>
      </c>
      <c r="C4" s="67"/>
      <c r="D4" s="67">
        <f t="shared" si="0"/>
        <v>0</v>
      </c>
      <c r="E4" s="68"/>
      <c r="F4" s="66"/>
      <c r="G4" s="66"/>
    </row>
    <row r="5" spans="2:7" ht="13.5" customHeight="1">
      <c r="B5" s="67">
        <v>50</v>
      </c>
      <c r="C5" s="67"/>
      <c r="D5" s="67">
        <f t="shared" si="0"/>
        <v>0</v>
      </c>
      <c r="E5" s="68"/>
      <c r="F5" s="66"/>
      <c r="G5" s="66"/>
    </row>
    <row r="6" spans="2:7" ht="13.5" customHeight="1">
      <c r="B6" s="67">
        <v>100</v>
      </c>
      <c r="C6" s="67"/>
      <c r="D6" s="67">
        <f t="shared" si="0"/>
        <v>0</v>
      </c>
      <c r="E6" s="68"/>
      <c r="F6" s="66"/>
      <c r="G6" s="66"/>
    </row>
    <row r="7" spans="2:7" ht="13.5" customHeight="1">
      <c r="B7" s="67">
        <v>500</v>
      </c>
      <c r="C7" s="67"/>
      <c r="D7" s="67">
        <f t="shared" si="0"/>
        <v>0</v>
      </c>
      <c r="E7" s="68"/>
      <c r="F7" s="66"/>
      <c r="G7" s="66"/>
    </row>
    <row r="8" spans="2:7" ht="13.5" customHeight="1">
      <c r="B8" s="67">
        <v>1000</v>
      </c>
      <c r="C8" s="67"/>
      <c r="D8" s="67">
        <f t="shared" si="0"/>
        <v>0</v>
      </c>
      <c r="E8" s="68"/>
      <c r="F8" s="66"/>
      <c r="G8" s="66"/>
    </row>
    <row r="9" spans="2:7" ht="13.5" customHeight="1">
      <c r="B9" s="67">
        <v>5000</v>
      </c>
      <c r="C9" s="67"/>
      <c r="D9" s="67">
        <f t="shared" si="0"/>
        <v>0</v>
      </c>
      <c r="E9" s="68"/>
      <c r="F9" s="66"/>
      <c r="G9" s="66"/>
    </row>
    <row r="10" spans="2:7" ht="13.5" customHeight="1">
      <c r="B10" s="67">
        <v>10000</v>
      </c>
      <c r="C10" s="67"/>
      <c r="D10" s="67">
        <f t="shared" si="0"/>
        <v>0</v>
      </c>
      <c r="E10" s="68"/>
      <c r="F10" s="66" t="s">
        <v>80</v>
      </c>
      <c r="G10" s="69">
        <f>G12-D15</f>
        <v>0</v>
      </c>
    </row>
    <row r="11" spans="2:7" ht="13.5" customHeight="1">
      <c r="B11" s="68"/>
      <c r="C11" s="68"/>
      <c r="D11" s="68"/>
      <c r="E11" s="68"/>
      <c r="F11" s="66"/>
      <c r="G11" s="66"/>
    </row>
    <row r="12" spans="2:7" ht="13.5" customHeight="1">
      <c r="B12" s="66"/>
      <c r="C12" s="70" t="s">
        <v>81</v>
      </c>
      <c r="D12" s="71">
        <f>SUM(D2:D11)</f>
        <v>0</v>
      </c>
      <c r="E12" s="68"/>
      <c r="F12" s="72" t="s">
        <v>82</v>
      </c>
      <c r="G12" s="73"/>
    </row>
    <row r="13" spans="2:7" ht="13.5" customHeight="1">
      <c r="B13" s="66"/>
      <c r="C13" s="66" t="s">
        <v>83</v>
      </c>
      <c r="D13" s="68">
        <v>0</v>
      </c>
      <c r="E13" s="68"/>
      <c r="F13" s="66" t="s">
        <v>84</v>
      </c>
      <c r="G13" s="68">
        <v>0</v>
      </c>
    </row>
    <row r="14" spans="2:7" ht="13.5" customHeight="1">
      <c r="B14" s="66"/>
      <c r="C14" s="66" t="s">
        <v>85</v>
      </c>
      <c r="D14" s="68">
        <v>0</v>
      </c>
      <c r="E14" s="68"/>
      <c r="F14" s="66" t="s">
        <v>85</v>
      </c>
      <c r="G14" s="68">
        <v>0</v>
      </c>
    </row>
    <row r="15" spans="2:7" ht="13.5" customHeight="1">
      <c r="B15" s="66"/>
      <c r="C15" s="72" t="s">
        <v>86</v>
      </c>
      <c r="D15" s="73">
        <f>SUM(D12:D14)</f>
        <v>0</v>
      </c>
      <c r="E15" s="68"/>
      <c r="F15" s="70" t="s">
        <v>87</v>
      </c>
      <c r="G15" s="71">
        <f>G12-G13-G14</f>
        <v>0</v>
      </c>
    </row>
    <row r="16" spans="2:7" ht="13.5" customHeight="1">
      <c r="B16" s="66"/>
      <c r="C16" s="66" t="s">
        <v>88</v>
      </c>
      <c r="D16" s="68">
        <f>SUM(D8:D10)</f>
        <v>0</v>
      </c>
      <c r="E16" s="68"/>
      <c r="F16" s="66"/>
      <c r="G16" s="68"/>
    </row>
    <row r="17" spans="2:7" ht="13.5" customHeight="1">
      <c r="B17" s="66"/>
      <c r="C17" s="66" t="s">
        <v>89</v>
      </c>
      <c r="D17" s="68">
        <f>SUM(D2:D7)</f>
        <v>0</v>
      </c>
      <c r="E17" s="68"/>
      <c r="F17" s="66"/>
      <c r="G17" s="66"/>
    </row>
    <row r="18" spans="2:7" ht="13.5" customHeight="1">
      <c r="B18" s="66"/>
      <c r="C18" s="66"/>
      <c r="D18" s="68"/>
      <c r="E18" s="68"/>
      <c r="F18" s="66"/>
      <c r="G18" s="66"/>
    </row>
    <row r="19" spans="2:7" ht="13.5" customHeight="1">
      <c r="B19" s="66"/>
      <c r="C19" s="66"/>
      <c r="D19" s="66"/>
      <c r="E19" s="66"/>
      <c r="F19" s="66"/>
      <c r="G19" s="66"/>
    </row>
    <row r="20" spans="2:7" ht="13.5" customHeight="1">
      <c r="B20" s="74"/>
      <c r="C20" s="74"/>
      <c r="D20" s="74"/>
      <c r="E20" s="74"/>
      <c r="F20" s="74"/>
      <c r="G20" s="74"/>
    </row>
    <row r="21" spans="2:7" ht="13.5" customHeight="1">
      <c r="B21" s="74"/>
      <c r="C21" s="74"/>
      <c r="D21" s="74"/>
      <c r="E21" s="74"/>
      <c r="F21" s="74"/>
      <c r="G21" s="74"/>
    </row>
    <row r="22" spans="2:7" ht="13.5" customHeight="1">
      <c r="B22" s="74"/>
      <c r="C22" s="74"/>
      <c r="D22" s="74"/>
      <c r="E22" s="74"/>
      <c r="F22" s="74"/>
      <c r="G22" s="74"/>
    </row>
    <row r="23" spans="2:7" ht="13.5" customHeight="1">
      <c r="B23" s="74"/>
      <c r="C23" s="74"/>
      <c r="D23" s="74"/>
      <c r="E23" s="74"/>
      <c r="F23" s="74"/>
      <c r="G23" s="74"/>
    </row>
    <row r="24" spans="2:7" ht="13.5" customHeight="1"/>
    <row r="25" spans="2:7" ht="13.5" customHeight="1"/>
    <row r="26" spans="2:7" ht="13.5" customHeight="1"/>
    <row r="27" spans="2:7" ht="13.5" customHeight="1"/>
    <row r="28" spans="2:7" ht="13.5" customHeight="1"/>
    <row r="29" spans="2:7" ht="13.5" customHeight="1"/>
    <row r="30" spans="2:7" ht="13.5" customHeight="1"/>
    <row r="31" spans="2:7" ht="13.5" customHeight="1"/>
    <row r="32" spans="2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8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2016</vt:lpstr>
      <vt:lpstr>2017</vt:lpstr>
      <vt:lpstr>2018</vt:lpstr>
      <vt:lpstr>2019</vt:lpstr>
      <vt:lpstr>2020</vt:lpstr>
      <vt:lpstr>2021</vt:lpstr>
      <vt:lpstr>残高確認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 Kazuo</dc:creator>
  <cp:lastModifiedBy>Owner</cp:lastModifiedBy>
  <dcterms:created xsi:type="dcterms:W3CDTF">2017-04-09T23:06:12Z</dcterms:created>
  <dcterms:modified xsi:type="dcterms:W3CDTF">2022-03-24T11:14:43Z</dcterms:modified>
</cp:coreProperties>
</file>